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360" yWindow="90" windowWidth="19440" windowHeight="10110"/>
  </bookViews>
  <sheets>
    <sheet name="анализ по оборудованию" sheetId="1" r:id="rId1"/>
    <sheet name="для ГФ по приоритету" sheetId="4" r:id="rId2"/>
  </sheets>
  <calcPr calcId="124519"/>
</workbook>
</file>

<file path=xl/calcChain.xml><?xml version="1.0" encoding="utf-8"?>
<calcChain xmlns="http://schemas.openxmlformats.org/spreadsheetml/2006/main">
  <c r="I33" i="1"/>
  <c r="E17" i="4"/>
  <c r="F17" s="1"/>
  <c r="I12"/>
  <c r="I15" s="1"/>
  <c r="I18" s="1"/>
  <c r="I7"/>
  <c r="E5"/>
  <c r="F5" s="1"/>
  <c r="E4"/>
  <c r="F4" s="1"/>
  <c r="E11"/>
  <c r="F11" s="1"/>
  <c r="E12"/>
  <c r="F12" s="1"/>
  <c r="E13"/>
  <c r="F13" s="1"/>
  <c r="E14"/>
  <c r="F14" s="1"/>
  <c r="D15"/>
  <c r="E15" s="1"/>
  <c r="B15"/>
  <c r="E10"/>
  <c r="F10" s="1"/>
  <c r="E9"/>
  <c r="F9" s="1"/>
  <c r="H7"/>
  <c r="D7"/>
  <c r="E7" s="1"/>
  <c r="B7"/>
  <c r="E6"/>
  <c r="F6" s="1"/>
  <c r="I40" i="1"/>
  <c r="B40"/>
  <c r="E58"/>
  <c r="F58" s="1"/>
  <c r="B58"/>
  <c r="E57"/>
  <c r="F57" s="1"/>
  <c r="E56"/>
  <c r="F56" s="1"/>
  <c r="E55"/>
  <c r="F55" s="1"/>
  <c r="E54"/>
  <c r="F54" s="1"/>
  <c r="E53"/>
  <c r="F53" s="1"/>
  <c r="E52"/>
  <c r="F52" s="1"/>
  <c r="E51"/>
  <c r="F51" s="1"/>
  <c r="E50"/>
  <c r="F50" s="1"/>
  <c r="E49"/>
  <c r="F49" s="1"/>
  <c r="E48"/>
  <c r="F48" s="1"/>
  <c r="E47"/>
  <c r="F47" s="1"/>
  <c r="E46"/>
  <c r="F46" s="1"/>
  <c r="D40"/>
  <c r="E40" s="1"/>
  <c r="E39"/>
  <c r="F39" s="1"/>
  <c r="E38"/>
  <c r="F38" s="1"/>
  <c r="E37"/>
  <c r="F37" s="1"/>
  <c r="E36"/>
  <c r="F36" s="1"/>
  <c r="E35"/>
  <c r="F35" s="1"/>
  <c r="E34"/>
  <c r="F34" s="1"/>
  <c r="E33"/>
  <c r="F33" s="1"/>
  <c r="E32"/>
  <c r="F32" s="1"/>
  <c r="E31"/>
  <c r="F31" s="1"/>
  <c r="E30"/>
  <c r="F30" s="1"/>
  <c r="E29"/>
  <c r="F29" s="1"/>
  <c r="E28"/>
  <c r="F28" s="1"/>
  <c r="E27"/>
  <c r="F27" s="1"/>
  <c r="E26"/>
  <c r="F26" s="1"/>
  <c r="E25"/>
  <c r="F25" s="1"/>
  <c r="E24"/>
  <c r="F24" s="1"/>
  <c r="I22"/>
  <c r="H22"/>
  <c r="E6"/>
  <c r="F6" s="1"/>
  <c r="E7"/>
  <c r="F7" s="1"/>
  <c r="E8"/>
  <c r="F8" s="1"/>
  <c r="E9"/>
  <c r="F9" s="1"/>
  <c r="E10"/>
  <c r="F10" s="1"/>
  <c r="E11"/>
  <c r="F11" s="1"/>
  <c r="E12"/>
  <c r="F12" s="1"/>
  <c r="E13"/>
  <c r="F13" s="1"/>
  <c r="E14"/>
  <c r="F14" s="1"/>
  <c r="E15"/>
  <c r="F15" s="1"/>
  <c r="E16"/>
  <c r="F16" s="1"/>
  <c r="E17"/>
  <c r="F17" s="1"/>
  <c r="E18"/>
  <c r="F18" s="1"/>
  <c r="E19"/>
  <c r="F19" s="1"/>
  <c r="E20"/>
  <c r="F20" s="1"/>
  <c r="E21"/>
  <c r="F21" s="1"/>
  <c r="E5"/>
  <c r="F5" s="1"/>
  <c r="D22"/>
  <c r="E22" s="1"/>
  <c r="B22"/>
  <c r="I59" l="1"/>
</calcChain>
</file>

<file path=xl/sharedStrings.xml><?xml version="1.0" encoding="utf-8"?>
<sst xmlns="http://schemas.openxmlformats.org/spreadsheetml/2006/main" count="186" uniqueCount="87">
  <si>
    <t>Акмолинская</t>
  </si>
  <si>
    <t>Актюбинская</t>
  </si>
  <si>
    <t>Алматинская</t>
  </si>
  <si>
    <t>Атырауская</t>
  </si>
  <si>
    <t>г.Алматы</t>
  </si>
  <si>
    <t>г.Астана</t>
  </si>
  <si>
    <t>Жамбылская</t>
  </si>
  <si>
    <t>Костанайская</t>
  </si>
  <si>
    <t>Кызылординская</t>
  </si>
  <si>
    <t>Мангистауская</t>
  </si>
  <si>
    <t>Павлодарская</t>
  </si>
  <si>
    <t>РК</t>
  </si>
  <si>
    <t>ВКО (East)</t>
  </si>
  <si>
    <t>ЗКО (West)</t>
  </si>
  <si>
    <t>СКО (North)</t>
  </si>
  <si>
    <t>ЮКО (South)</t>
  </si>
  <si>
    <t xml:space="preserve">Общие сведения о региональной лаборатории:                                     </t>
  </si>
  <si>
    <t>Количество зарегистрированных пациентов</t>
  </si>
  <si>
    <t xml:space="preserve">Карагандинская </t>
  </si>
  <si>
    <t>оборудование 2003 года изношен 100%, 1 оборудование (2011) изношен на 10%</t>
  </si>
  <si>
    <t>оборудование 2005 года изношен 100%, 1 оборудование (2008) изношен на 40%</t>
  </si>
  <si>
    <t>оборудование 2004 года изношен 100%, 1 оборудование (2010) изношен на 40% при большой нагрузке на оборудование, может выйти из строя оборудование (частая замена съемного фильтра).</t>
  </si>
  <si>
    <t>в связи с ежегодным  увеличением количества ЛЖВ и отдаленность региона от всех ОЦ СПИД, вызывает необходимость приобретения данного оборудования для проведения своевременного и качественного мониторинга за АРВТ.</t>
  </si>
  <si>
    <t>В июне 2013 года был закуплен за счет средств местного бюджета.</t>
  </si>
  <si>
    <t>г.Темиртау</t>
  </si>
  <si>
    <t> 2007 - 60% 2011 - 20%</t>
  </si>
  <si>
    <t>2007 - 50%    2011 - 10%</t>
  </si>
  <si>
    <t>2008 - 50%</t>
  </si>
  <si>
    <t>Критерий №1 (кол-во тестов, проведенных в 2012 году)</t>
  </si>
  <si>
    <t xml:space="preserve">Критерий №2 (прогнозируемое кол-во тестов 2013/14) </t>
  </si>
  <si>
    <t>Наименование оборудования</t>
  </si>
  <si>
    <t xml:space="preserve">Rotor Gene 6000 </t>
  </si>
  <si>
    <t>Износ оборудования 70%</t>
  </si>
  <si>
    <t>нет оборудования</t>
  </si>
  <si>
    <t>нет оборудования (закуп в 2013 году за счет местного бюджета)</t>
  </si>
  <si>
    <t>Износ оборудования 90%</t>
  </si>
  <si>
    <t>Износ оборудования 50%</t>
  </si>
  <si>
    <t>Износ оборудования 20%</t>
  </si>
  <si>
    <t>не работает, не подлежит ремонту</t>
  </si>
  <si>
    <t>Износ оборудования 40%</t>
  </si>
  <si>
    <t> FACSCount</t>
  </si>
  <si>
    <t>В лаборатории Карагандинского ОЦ 
1. 90%
2. 70% и нет вошера
3. 70%
4. 40%
также лаборатория   является опорной базой для г.Балхаш (нет ИФА оборудования), для г.Темиртау (ИФА анализатор не доукомплектован - отсутствие вошера)</t>
  </si>
  <si>
    <t>1 оборудование 2004 года изношен 100%, 1 оборудование (2008) изношен на 40% при большой нагрузке на оборудование, может выйти из строя оборудование.</t>
  </si>
  <si>
    <t>Биорад полуавтомат</t>
  </si>
  <si>
    <t>2007-60%</t>
  </si>
  <si>
    <t>2007-70%</t>
  </si>
  <si>
    <t>оборудование 2004 года изношен 100%, 1 оборудование (2011) изношен на 10% при этом лаборатория является опорной базой для Атырауского, Мангыстауского и Актюбинского ОЦ по ДЭН</t>
  </si>
  <si>
    <t>На основании критерия№1, №2, а также №4 этот регион нуждается в приобретении оборудования. Оборудование не работает и не подлежит ремонту, все исследования с 2012 года проводятся в базе Карагандинского ОЦ, а если учитывать, что в Карагандинском ОЦ проводяится 51 тест в день, что превышает в 2,3 раза нормы.</t>
  </si>
  <si>
    <t>Износ оборудования 100%</t>
  </si>
  <si>
    <t>На основании критерия№1, №2, а также №4 этот регион нуждается в приобретении оборудования. Учитывая количество тестов, проводимых в день (1300), а это  превышает в 7 раз нормы, кроме того, при выходе из строя одного оборудования, может остановиться работа по диагностике ВИЧ инфекции и СПИД индикаторных заболеваний, так как износ второго оборудования составляет 100%.</t>
  </si>
  <si>
    <t xml:space="preserve">закуп по местному бюджету в 2013 году </t>
  </si>
  <si>
    <t>износ оборудования 10%</t>
  </si>
  <si>
    <t>Обоснование о необходимости оборудования</t>
  </si>
  <si>
    <t>*Количество запрашиваемого оборудования</t>
  </si>
  <si>
    <t>Критерий №3 (техническое состояние имеющегося оборудования)</t>
  </si>
  <si>
    <t>CD4 equipment</t>
  </si>
  <si>
    <t>Количество имеющегося оборудования в регионах</t>
  </si>
  <si>
    <t>ИТОГО</t>
  </si>
  <si>
    <t>рекомендации по приоритету</t>
  </si>
  <si>
    <t>ВСЕГО</t>
  </si>
  <si>
    <t>**оценочная стоимость оборудования ( в долларах США)</t>
  </si>
  <si>
    <t>** цены взяты из прайса официальных дистрибьюторов по РК</t>
  </si>
  <si>
    <t>* оценочная стоимость оборудование включает в себя транспортировку, страхование, монтаж, пуск, оказание технического содействия, обучение персонала на данном оборудовании, кроме сервисного обслуживания, расходных материалов и тест-систем. Они будут закупаться за счет местного бюджета или других доноров.</t>
  </si>
  <si>
    <t>Приблиз-е кол-во тестов в день</t>
  </si>
  <si>
    <r>
      <t xml:space="preserve">    </t>
    </r>
    <r>
      <rPr>
        <b/>
        <sz val="11"/>
        <color theme="1"/>
        <rFont val="Arial"/>
        <family val="2"/>
        <charset val="204"/>
      </rPr>
      <t>PCR</t>
    </r>
  </si>
  <si>
    <r>
      <t xml:space="preserve">       </t>
    </r>
    <r>
      <rPr>
        <b/>
        <sz val="11"/>
        <color theme="1"/>
        <rFont val="Calibri"/>
        <family val="2"/>
        <charset val="204"/>
        <scheme val="minor"/>
      </rPr>
      <t>ELISA</t>
    </r>
  </si>
  <si>
    <t xml:space="preserve">Приблиз-е кол-во тестов в день </t>
  </si>
  <si>
    <r>
      <t xml:space="preserve">                                                                                                                                                                                                               </t>
    </r>
    <r>
      <rPr>
        <b/>
        <sz val="10"/>
        <color theme="1"/>
        <rFont val="Times New Roman"/>
        <family val="1"/>
        <charset val="204"/>
      </rPr>
      <t>ELISA</t>
    </r>
  </si>
  <si>
    <r>
      <t xml:space="preserve">                                                                                                                                                                                                                    </t>
    </r>
    <r>
      <rPr>
        <b/>
        <sz val="10"/>
        <color theme="1"/>
        <rFont val="Times New Roman"/>
        <family val="1"/>
        <charset val="204"/>
      </rPr>
      <t>PCR</t>
    </r>
  </si>
  <si>
    <t>ПРИЛОЖЕНИЕ 2 - Потребность закупа оборудования по приоритету для региональных СПИД центров за счет средств ГФ</t>
  </si>
  <si>
    <t xml:space="preserve">ПРИЛОЖЕНИЕ 1 - Общий анализ обеспеченности оборудованием, техническое состояние и потребность закупа в центрах СПИД по РК
</t>
  </si>
  <si>
    <t>CD4 Equipment</t>
  </si>
  <si>
    <t>**Оценочная стоимость оборудования (в долларах США)</t>
  </si>
  <si>
    <t>На основании критерия№1, №2, а также №3 этот регион нуждается в приобретении оборудования. Учитывая количество тестов, проводимых в день (22 тестов при норме 20) и ежегодного роста ЛЖВ в регионе назрела острая необходимость данного оборудования, так как исследования проводятся на базе РЦ СПИД из-за отсутствия оборудования.</t>
  </si>
  <si>
    <t>На основании критерия№1, №2, а также №3 этот регион нуждается в приобретении оборудования. Учитывая количество тестов, проводимых в день (31 тест при норме 20), износ оборудования 90%, ежегодный рост ЛЖВ в двух регионах (г.Семей) необходимо оснастить данный регион оборудованием, так как при выходе из строя существующего оборудования, может оставить два региона без мониторинга лечения ВИЧ инфицированных пациентов, так как  данный регион является опорной базой для г.Семей.</t>
  </si>
  <si>
    <t>На основании критерия№1, №2, а также №3 этот регион нуждается в приобретении оборудования. Учитывая количество тестов, проводимых в день (946), а это  превышает в 5,3 раза нормы, кроме того, при выходе из строя одного оборудования, может остановиться работа по диагностике ВИЧ инфекции и СПИД индикаторных заболеваний, так как износ второго оборудования составляет 100%.</t>
  </si>
  <si>
    <t>На основании критерия№1, №2, а также №3 этот регион нуждается в приобретении оборудования. Учитывая количество тестов, проводимых в день (953), а это  превышает в 5 раз нормы, кроме того, при выходе из строя одного оборудования, может остановиться работа по диагностике ВИЧ инфекции и СПИД индикаторных заболеваний дополнительно трех регионов, так как лаборатория данного региона является опорной базой по ДЭН для  Атырауского, Мангыстауского и Актюбинского ОЦ и износ другого оборудования составляет 100%.</t>
  </si>
  <si>
    <t>На основании критерия№1, №2, а также №3 этот регион нуждается в приобретении оборудования. Учитывая количество тестов, проводимых в день (453), а это  превышает в 2 раза нормы, кроме того, при выходе из строя одного оборудования (частая смена съемного фильтра), может остановиться работа по диагностике ВИЧ инфекции и СПИД индикаторных заболеваний и износ другого оборудования составляет 100%, который подан на списание.</t>
  </si>
  <si>
    <t>На основании критерия№1, №2, а также №3этот регион нуждается в приобретении оборудования. Учитывая количество тестов, проводимых в день (578), а это  превышает в3 раза нормы, кроме того, при выходе из строя одного оборудования, может остановиться работа по диагностике ВИЧ инфекции и СПИД индикаторных заболеваний и износ другого оборудования составляет 100%.</t>
  </si>
  <si>
    <t>На основании критерия№1, №2, а также №3 этот регион нуждается в приобретении оборудования. Учитывая, что данный регион является опорной базой для г.Балхаш и г.Темиртау, а также количество тестов, проводимых в день (962), а это  превышает в 5 раз нормы есть необходимость приобретения ИФА анализаторов в г.Балхаш из-за отдаленности от Караганды с целью предотвращения нарушения преаналитического этапа, а также в г.Темитрау из-за большого количества проводимых исследований (г.Темиртау (ИФА анализатор не доукомплектован - отсутствие вошера).  В Карагандинском ОЦ также один ИФА анализатор недоукомплектован вошером, что может отразиться на качестве исследований.</t>
  </si>
  <si>
    <t>На основании критерия№1, №2, а также №3 этот регион нуждается в приобретении оборудования. Учитывая количество тестов, проводимых в день (578), а это  превышает в3 раза нормы, кроме того, при выходе из строя одного оборудования, может остановиться работа по диагностике ВИЧ инфекции и СПИД индикаторных заболеваний и износ другого оборудования составляет 100%.</t>
  </si>
  <si>
    <t>На основании критерия№1, №2, а также №3этот регион нуждается в приобретении оборудования. Учитывая, что данный регион является опорной базой для г.Балхаш и г.Темиртау, а также количество тестов, проводимых в день (962), а это  превышает в 5 раз нормы есть необходимость приобретения ИФА анализаторов в г.Балхаш из-за отдаленности от Караганды с целью предотвращения нарушения преаналитического этапа, а также в г.Темитрау из-за большого количества проводимых исследований (г.Темиртау (ИФА анализатор не доукомплектован - отсутствие вошера).  В Карагандинском ОЦ также один ИФА анализатор недоукомплектован вошером, что может отразиться на качестве исследований.</t>
  </si>
  <si>
    <t>На основании критерия№1, №2, а также №3 этот регион нуждается в приобретении оборудования. Учитывая количество тестов, проводимых в день (1300), а это  превышает в 7 раз нормы, кроме того, при выходе из строя одного оборудования, может остановиться работа по диагностике ВИЧ инфекции и СПИД индикаторных заболеваний, так как износ второго оборудования составляет 100%.</t>
  </si>
  <si>
    <t>На основании критерия№1, №2, а также №3 этот регион нуждается в приобретении оборудования. Износ оборудования составляет 70%, при выходе из строя данного оборудования, может остановиться мониторинг за лечением пациентов.</t>
  </si>
  <si>
    <t>На основании критерия№1, №2, а также №3 этот регион нуждается в приобретении оборудования. Оборудование не работает и не подлежит ремонту, все исследования с 2012 года проводятся в базе Карагандинского ОЦ, а если учитывать, что в Карагандинском ОЦ проводяится 51 тест в день, что превышает в 2,3 раза нормы.</t>
  </si>
  <si>
    <t>На основании критерия№1, №2, а также №3 этот регион нуждается в приобретении оборудования. Оборудование не работает и не подлежит ремонту, все исследования проводятся в базе Карагандинского ОЦ, а если учитывать, что в Карагандинском ОЦ проводяится 51 тест в день, что превышает в 2,3 раза нормы, и для разгрузки данного региона, имеет смысл приобретения проточного цитометра в г.Темиртау.</t>
  </si>
  <si>
    <t>На основании критерия№1, №2, а также №3 этот регион нуждается в приобретении оборудования. Оборудование 2002 года была передана из РЦ СПИД, износ оборудования составляет 100%, при выходе из строя данного оборудования, может остановиться мониторинг за лечением пациентов.</t>
  </si>
</sst>
</file>

<file path=xl/styles.xml><?xml version="1.0" encoding="utf-8"?>
<styleSheet xmlns="http://schemas.openxmlformats.org/spreadsheetml/2006/main">
  <numFmts count="2">
    <numFmt numFmtId="164" formatCode="_(* #,##0.00_);_(* \(#,##0.00\);_(* &quot;-&quot;??_);_(@_)"/>
    <numFmt numFmtId="165" formatCode="_(* #,##0_);_(* \(#,##0\);_(* &quot;-&quot;??_);_(@_)"/>
  </numFmts>
  <fonts count="32">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sz val="9"/>
      <color theme="1"/>
      <name val="Arial"/>
      <family val="2"/>
      <charset val="204"/>
    </font>
    <font>
      <sz val="9"/>
      <name val="Arial"/>
      <family val="2"/>
      <charset val="204"/>
    </font>
    <font>
      <sz val="10"/>
      <color theme="1"/>
      <name val="Arial"/>
      <family val="2"/>
      <charset val="204"/>
    </font>
    <font>
      <b/>
      <sz val="11"/>
      <color rgb="FFFF0000"/>
      <name val="Calibri"/>
      <family val="2"/>
      <charset val="204"/>
      <scheme val="minor"/>
    </font>
    <font>
      <sz val="9"/>
      <color rgb="FFFF0000"/>
      <name val="Arial"/>
      <family val="2"/>
      <charset val="204"/>
    </font>
    <font>
      <b/>
      <sz val="11"/>
      <color theme="1"/>
      <name val="Calibri"/>
      <family val="2"/>
      <charset val="204"/>
      <scheme val="minor"/>
    </font>
    <font>
      <b/>
      <sz val="9"/>
      <color theme="1"/>
      <name val="Arial"/>
      <family val="2"/>
      <charset val="204"/>
    </font>
    <font>
      <sz val="8"/>
      <color theme="1"/>
      <name val="Calibri"/>
      <family val="2"/>
      <scheme val="minor"/>
    </font>
    <font>
      <b/>
      <sz val="8"/>
      <color theme="1"/>
      <name val="Calibri"/>
      <family val="2"/>
      <scheme val="minor"/>
    </font>
    <font>
      <sz val="8"/>
      <color theme="1"/>
      <name val="Arial"/>
      <family val="2"/>
      <charset val="204"/>
    </font>
    <font>
      <b/>
      <sz val="10"/>
      <color theme="1"/>
      <name val="Calibri"/>
      <family val="2"/>
      <scheme val="minor"/>
    </font>
    <font>
      <b/>
      <sz val="10"/>
      <color theme="1"/>
      <name val="Calibri"/>
      <family val="2"/>
      <charset val="204"/>
      <scheme val="minor"/>
    </font>
    <font>
      <sz val="10"/>
      <color theme="1"/>
      <name val="Calibri"/>
      <family val="2"/>
      <charset val="204"/>
      <scheme val="minor"/>
    </font>
    <font>
      <b/>
      <sz val="10"/>
      <color rgb="FFFF0000"/>
      <name val="Calibri"/>
      <family val="2"/>
      <scheme val="minor"/>
    </font>
    <font>
      <b/>
      <sz val="10"/>
      <name val="Calibri"/>
      <family val="2"/>
      <scheme val="minor"/>
    </font>
    <font>
      <b/>
      <sz val="9"/>
      <color rgb="FFFF0000"/>
      <name val="Arial"/>
      <family val="2"/>
      <charset val="204"/>
    </font>
    <font>
      <b/>
      <i/>
      <sz val="9"/>
      <color theme="1"/>
      <name val="Arial"/>
      <family val="2"/>
      <charset val="204"/>
    </font>
    <font>
      <sz val="11"/>
      <color theme="1"/>
      <name val="Arial"/>
      <family val="2"/>
      <charset val="204"/>
    </font>
    <font>
      <b/>
      <i/>
      <sz val="11"/>
      <color theme="1"/>
      <name val="Arial"/>
      <family val="2"/>
      <charset val="204"/>
    </font>
    <font>
      <sz val="8"/>
      <name val="Arial"/>
      <family val="2"/>
      <charset val="204"/>
    </font>
    <font>
      <b/>
      <sz val="11"/>
      <color theme="1"/>
      <name val="Arial"/>
      <family val="2"/>
      <charset val="204"/>
    </font>
    <font>
      <sz val="11"/>
      <name val="Arial"/>
      <family val="2"/>
      <charset val="204"/>
    </font>
    <font>
      <sz val="10"/>
      <color theme="1"/>
      <name val="Times New Roman"/>
      <family val="1"/>
      <charset val="204"/>
    </font>
    <font>
      <b/>
      <sz val="10"/>
      <color theme="1"/>
      <name val="Times New Roman"/>
      <family val="1"/>
      <charset val="204"/>
    </font>
    <font>
      <b/>
      <sz val="10"/>
      <color rgb="FFFF0000"/>
      <name val="Times New Roman"/>
      <family val="1"/>
      <charset val="204"/>
    </font>
    <font>
      <b/>
      <sz val="10"/>
      <name val="Times New Roman"/>
      <family val="1"/>
      <charset val="204"/>
    </font>
    <font>
      <sz val="10"/>
      <color rgb="FFFF0000"/>
      <name val="Times New Roman"/>
      <family val="1"/>
      <charset val="204"/>
    </font>
    <font>
      <sz val="10"/>
      <name val="Times New Roman"/>
      <family val="1"/>
      <charset val="204"/>
    </font>
  </fonts>
  <fills count="6">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
      <patternFill patternType="solid">
        <fgColor rgb="FFFFFF00"/>
        <bgColor indexed="64"/>
      </patternFill>
    </fill>
    <fill>
      <patternFill patternType="solid">
        <fgColor theme="0"/>
        <bgColor indexed="64"/>
      </patternFill>
    </fill>
  </fills>
  <borders count="5">
    <border>
      <left/>
      <right/>
      <top/>
      <bottom/>
      <diagonal/>
    </border>
    <border>
      <left style="thin">
        <color auto="1"/>
      </left>
      <right style="thin">
        <color auto="1"/>
      </right>
      <top style="thin">
        <color auto="1"/>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s>
  <cellStyleXfs count="2">
    <xf numFmtId="0" fontId="0" fillId="0" borderId="0"/>
    <xf numFmtId="164" fontId="1" fillId="0" borderId="0" applyFont="0" applyFill="0" applyBorder="0" applyAlignment="0" applyProtection="0"/>
  </cellStyleXfs>
  <cellXfs count="133">
    <xf numFmtId="0" fontId="0" fillId="0" borderId="0" xfId="0"/>
    <xf numFmtId="0" fontId="0" fillId="0" borderId="0" xfId="0" applyFill="1"/>
    <xf numFmtId="0" fontId="0" fillId="0" borderId="2" xfId="0" applyBorder="1"/>
    <xf numFmtId="165" fontId="0" fillId="0" borderId="2" xfId="1" applyNumberFormat="1" applyFont="1" applyFill="1" applyBorder="1"/>
    <xf numFmtId="0" fontId="0" fillId="0" borderId="2" xfId="0" applyFill="1" applyBorder="1" applyAlignment="1">
      <alignment horizontal="right"/>
    </xf>
    <xf numFmtId="165" fontId="0" fillId="0" borderId="2" xfId="1" applyNumberFormat="1" applyFont="1" applyFill="1" applyBorder="1" applyAlignment="1">
      <alignment horizontal="right"/>
    </xf>
    <xf numFmtId="165" fontId="0" fillId="0" borderId="2" xfId="1" applyNumberFormat="1" applyFont="1" applyFill="1" applyBorder="1" applyAlignment="1">
      <alignment horizontal="center"/>
    </xf>
    <xf numFmtId="0" fontId="0" fillId="0" borderId="2" xfId="0" applyFill="1" applyBorder="1" applyAlignment="1">
      <alignment wrapText="1"/>
    </xf>
    <xf numFmtId="0" fontId="0" fillId="0" borderId="2" xfId="0" applyFill="1" applyBorder="1" applyAlignment="1">
      <alignment vertical="center" wrapText="1"/>
    </xf>
    <xf numFmtId="0" fontId="4" fillId="0" borderId="2" xfId="0" applyFont="1" applyFill="1" applyBorder="1" applyAlignment="1">
      <alignment horizontal="center" wrapText="1"/>
    </xf>
    <xf numFmtId="0" fontId="4" fillId="0" borderId="2" xfId="0" applyFont="1" applyFill="1" applyBorder="1" applyAlignment="1">
      <alignment wrapText="1"/>
    </xf>
    <xf numFmtId="165" fontId="0" fillId="0" borderId="2" xfId="1" applyNumberFormat="1" applyFont="1" applyFill="1" applyBorder="1" applyAlignment="1">
      <alignment horizontal="right" wrapText="1"/>
    </xf>
    <xf numFmtId="0" fontId="4" fillId="0" borderId="2" xfId="0" applyFont="1" applyFill="1" applyBorder="1" applyAlignment="1">
      <alignment horizontal="left" vertical="center" wrapText="1"/>
    </xf>
    <xf numFmtId="0" fontId="3" fillId="0" borderId="2" xfId="0" applyFont="1" applyFill="1" applyBorder="1" applyAlignment="1">
      <alignment horizontal="right" wrapText="1"/>
    </xf>
    <xf numFmtId="0" fontId="4" fillId="0" borderId="2" xfId="0" applyFont="1" applyFill="1" applyBorder="1" applyAlignment="1">
      <alignment vertical="center" wrapText="1"/>
    </xf>
    <xf numFmtId="0" fontId="6" fillId="0" borderId="2" xfId="0" applyFont="1" applyBorder="1" applyAlignment="1">
      <alignment wrapText="1"/>
    </xf>
    <xf numFmtId="0" fontId="0" fillId="0" borderId="2" xfId="0" applyFill="1" applyBorder="1" applyAlignment="1">
      <alignment horizontal="right" wrapText="1"/>
    </xf>
    <xf numFmtId="0" fontId="4" fillId="0" borderId="2" xfId="0" applyFont="1" applyFill="1" applyBorder="1" applyAlignment="1">
      <alignment horizontal="center" vertical="center" wrapText="1"/>
    </xf>
    <xf numFmtId="0" fontId="5" fillId="0" borderId="2" xfId="0" applyFont="1" applyFill="1" applyBorder="1" applyAlignment="1">
      <alignment wrapText="1"/>
    </xf>
    <xf numFmtId="165" fontId="2" fillId="0" borderId="2" xfId="1" applyNumberFormat="1" applyFont="1" applyBorder="1"/>
    <xf numFmtId="0" fontId="2" fillId="0" borderId="2" xfId="0" applyFont="1" applyBorder="1"/>
    <xf numFmtId="165" fontId="2" fillId="0" borderId="2" xfId="1" applyNumberFormat="1" applyFont="1" applyBorder="1" applyAlignment="1">
      <alignment horizontal="right"/>
    </xf>
    <xf numFmtId="0" fontId="4" fillId="0" borderId="2" xfId="0" applyFont="1" applyBorder="1" applyAlignment="1">
      <alignment wrapText="1"/>
    </xf>
    <xf numFmtId="165" fontId="2" fillId="0" borderId="2" xfId="1" applyNumberFormat="1" applyFont="1" applyFill="1" applyBorder="1"/>
    <xf numFmtId="0" fontId="6" fillId="0" borderId="2" xfId="0" applyFont="1" applyBorder="1"/>
    <xf numFmtId="0" fontId="8" fillId="0" borderId="2" xfId="0" applyFont="1" applyFill="1" applyBorder="1" applyAlignment="1">
      <alignment horizontal="center" wrapText="1"/>
    </xf>
    <xf numFmtId="0" fontId="8" fillId="0" borderId="2" xfId="0" applyFont="1" applyFill="1" applyBorder="1" applyAlignment="1">
      <alignment wrapText="1"/>
    </xf>
    <xf numFmtId="0" fontId="8" fillId="0" borderId="2" xfId="0" applyFont="1" applyFill="1" applyBorder="1" applyAlignment="1">
      <alignment horizontal="left" vertical="center" wrapText="1"/>
    </xf>
    <xf numFmtId="0" fontId="0" fillId="0" borderId="0" xfId="0" applyBorder="1"/>
    <xf numFmtId="0" fontId="0" fillId="0" borderId="1" xfId="0" applyBorder="1"/>
    <xf numFmtId="165" fontId="2" fillId="0" borderId="1" xfId="1" applyNumberFormat="1" applyFont="1" applyBorder="1"/>
    <xf numFmtId="0" fontId="2" fillId="0" borderId="1" xfId="0" applyFont="1" applyBorder="1"/>
    <xf numFmtId="165" fontId="2" fillId="0" borderId="1" xfId="1" applyNumberFormat="1" applyFont="1" applyBorder="1" applyAlignment="1">
      <alignment horizontal="right"/>
    </xf>
    <xf numFmtId="165" fontId="0" fillId="0" borderId="1" xfId="1" applyNumberFormat="1" applyFont="1" applyFill="1" applyBorder="1"/>
    <xf numFmtId="165" fontId="0" fillId="0" borderId="1" xfId="1" applyNumberFormat="1" applyFont="1" applyFill="1" applyBorder="1" applyAlignment="1">
      <alignment horizontal="center"/>
    </xf>
    <xf numFmtId="0" fontId="4" fillId="0" borderId="1" xfId="0" applyFont="1" applyBorder="1" applyAlignment="1">
      <alignment wrapText="1"/>
    </xf>
    <xf numFmtId="0" fontId="10" fillId="0" borderId="1" xfId="0" applyFont="1" applyBorder="1" applyAlignment="1">
      <alignment wrapText="1"/>
    </xf>
    <xf numFmtId="0" fontId="7" fillId="0" borderId="2" xfId="0" applyFont="1" applyBorder="1"/>
    <xf numFmtId="0" fontId="11" fillId="0" borderId="0" xfId="0" applyFont="1"/>
    <xf numFmtId="0" fontId="12" fillId="2" borderId="2" xfId="0" applyFont="1" applyFill="1" applyBorder="1" applyAlignment="1">
      <alignment horizontal="center" vertical="top" wrapText="1"/>
    </xf>
    <xf numFmtId="0" fontId="13" fillId="0" borderId="2" xfId="0" applyFont="1" applyFill="1" applyBorder="1" applyAlignment="1">
      <alignment horizontal="center" wrapText="1"/>
    </xf>
    <xf numFmtId="0" fontId="13" fillId="4" borderId="2" xfId="0" applyFont="1" applyFill="1" applyBorder="1" applyAlignment="1">
      <alignment horizontal="center" wrapText="1"/>
    </xf>
    <xf numFmtId="0" fontId="11" fillId="0" borderId="2" xfId="0" applyFont="1" applyBorder="1"/>
    <xf numFmtId="0" fontId="11" fillId="0" borderId="2" xfId="0" applyFont="1" applyBorder="1" applyAlignment="1">
      <alignment wrapText="1"/>
    </xf>
    <xf numFmtId="3" fontId="11" fillId="0" borderId="2" xfId="0" applyNumberFormat="1" applyFont="1" applyBorder="1"/>
    <xf numFmtId="0" fontId="13" fillId="0" borderId="2" xfId="0" applyFont="1" applyFill="1" applyBorder="1" applyAlignment="1">
      <alignment horizontal="center" vertical="center" wrapText="1"/>
    </xf>
    <xf numFmtId="0" fontId="11" fillId="0" borderId="1" xfId="0" applyFont="1" applyBorder="1"/>
    <xf numFmtId="0" fontId="14" fillId="2" borderId="2" xfId="0" applyFont="1" applyFill="1" applyBorder="1" applyAlignment="1">
      <alignment horizontal="center" vertical="top" wrapText="1"/>
    </xf>
    <xf numFmtId="0" fontId="15" fillId="0" borderId="0" xfId="0" applyFont="1"/>
    <xf numFmtId="0" fontId="15" fillId="2" borderId="2" xfId="0" applyFont="1" applyFill="1" applyBorder="1" applyAlignment="1">
      <alignment vertical="top" wrapText="1"/>
    </xf>
    <xf numFmtId="0" fontId="16" fillId="3" borderId="2" xfId="0" applyFont="1" applyFill="1" applyBorder="1"/>
    <xf numFmtId="0" fontId="16" fillId="3" borderId="2" xfId="0" applyFont="1" applyFill="1" applyBorder="1" applyAlignment="1">
      <alignment vertical="center" wrapText="1"/>
    </xf>
    <xf numFmtId="0" fontId="16" fillId="3" borderId="2" xfId="0" applyFont="1" applyFill="1" applyBorder="1" applyAlignment="1">
      <alignment vertical="center"/>
    </xf>
    <xf numFmtId="165" fontId="16" fillId="3" borderId="2" xfId="1" applyNumberFormat="1" applyFont="1" applyFill="1" applyBorder="1"/>
    <xf numFmtId="0" fontId="16" fillId="0" borderId="2" xfId="0" applyFont="1" applyBorder="1"/>
    <xf numFmtId="0" fontId="16" fillId="0" borderId="1" xfId="0" applyFont="1" applyBorder="1"/>
    <xf numFmtId="0" fontId="16" fillId="0" borderId="0" xfId="0" applyFont="1"/>
    <xf numFmtId="0" fontId="17" fillId="2" borderId="2" xfId="0" applyFont="1" applyFill="1" applyBorder="1" applyAlignment="1">
      <alignment horizontal="center" vertical="top" wrapText="1"/>
    </xf>
    <xf numFmtId="0" fontId="18" fillId="2" borderId="2" xfId="0" applyFont="1" applyFill="1" applyBorder="1" applyAlignment="1">
      <alignment horizontal="center" vertical="top" wrapText="1"/>
    </xf>
    <xf numFmtId="0" fontId="4" fillId="0" borderId="0" xfId="0" applyFont="1"/>
    <xf numFmtId="0" fontId="19" fillId="2" borderId="2" xfId="0" applyFont="1" applyFill="1" applyBorder="1" applyAlignment="1">
      <alignment horizontal="center" vertical="top" wrapText="1"/>
    </xf>
    <xf numFmtId="0" fontId="20" fillId="0" borderId="2" xfId="0" applyFont="1" applyFill="1" applyBorder="1" applyAlignment="1">
      <alignment horizontal="center"/>
    </xf>
    <xf numFmtId="0" fontId="4" fillId="0" borderId="2" xfId="0" applyFont="1" applyFill="1" applyBorder="1"/>
    <xf numFmtId="0" fontId="4" fillId="0" borderId="2" xfId="0" applyFont="1" applyBorder="1"/>
    <xf numFmtId="0" fontId="6" fillId="3" borderId="2" xfId="0" applyFont="1" applyFill="1" applyBorder="1"/>
    <xf numFmtId="165" fontId="21" fillId="0" borderId="2" xfId="1" applyNumberFormat="1" applyFont="1" applyFill="1" applyBorder="1"/>
    <xf numFmtId="0" fontId="21" fillId="0" borderId="2" xfId="0" applyFont="1" applyBorder="1"/>
    <xf numFmtId="165" fontId="21" fillId="0" borderId="2" xfId="1" applyNumberFormat="1" applyFont="1" applyFill="1" applyBorder="1" applyAlignment="1">
      <alignment horizontal="center"/>
    </xf>
    <xf numFmtId="0" fontId="21" fillId="0" borderId="2" xfId="0" applyFont="1" applyFill="1" applyBorder="1" applyAlignment="1">
      <alignment wrapText="1"/>
    </xf>
    <xf numFmtId="0" fontId="13" fillId="4" borderId="2" xfId="0" applyFont="1" applyFill="1" applyBorder="1" applyAlignment="1">
      <alignment wrapText="1"/>
    </xf>
    <xf numFmtId="0" fontId="21" fillId="0" borderId="0" xfId="0" applyFont="1"/>
    <xf numFmtId="0" fontId="22" fillId="0" borderId="2" xfId="0" applyFont="1" applyFill="1" applyBorder="1" applyAlignment="1">
      <alignment horizontal="center"/>
    </xf>
    <xf numFmtId="0" fontId="13" fillId="0" borderId="2" xfId="0" applyFont="1" applyBorder="1"/>
    <xf numFmtId="0" fontId="13" fillId="4" borderId="2" xfId="0" applyNumberFormat="1" applyFont="1" applyFill="1" applyBorder="1" applyAlignment="1">
      <alignment wrapText="1"/>
    </xf>
    <xf numFmtId="0" fontId="6" fillId="3" borderId="2" xfId="0" applyFont="1" applyFill="1" applyBorder="1" applyAlignment="1">
      <alignment vertical="center" wrapText="1"/>
    </xf>
    <xf numFmtId="0" fontId="23" fillId="4" borderId="2" xfId="0" applyNumberFormat="1" applyFont="1" applyFill="1" applyBorder="1" applyAlignment="1">
      <alignment wrapText="1"/>
    </xf>
    <xf numFmtId="0" fontId="6" fillId="3" borderId="2" xfId="0" applyFont="1" applyFill="1" applyBorder="1" applyAlignment="1">
      <alignment vertical="center"/>
    </xf>
    <xf numFmtId="165" fontId="6" fillId="3" borderId="2" xfId="1" applyNumberFormat="1" applyFont="1" applyFill="1" applyBorder="1"/>
    <xf numFmtId="165" fontId="24" fillId="0" borderId="2" xfId="1" applyNumberFormat="1" applyFont="1" applyBorder="1"/>
    <xf numFmtId="165" fontId="24" fillId="0" borderId="2" xfId="1" applyNumberFormat="1" applyFont="1" applyFill="1" applyBorder="1"/>
    <xf numFmtId="0" fontId="21" fillId="0" borderId="2" xfId="0" applyFont="1" applyFill="1" applyBorder="1" applyAlignment="1">
      <alignment horizontal="left"/>
    </xf>
    <xf numFmtId="165" fontId="21" fillId="0" borderId="2" xfId="1" applyNumberFormat="1" applyFont="1" applyFill="1" applyBorder="1" applyAlignment="1">
      <alignment horizontal="right"/>
    </xf>
    <xf numFmtId="0" fontId="21" fillId="0" borderId="2" xfId="0" applyFont="1" applyFill="1" applyBorder="1"/>
    <xf numFmtId="0" fontId="21" fillId="0" borderId="2" xfId="0" applyFont="1" applyFill="1" applyBorder="1" applyAlignment="1">
      <alignment horizontal="right"/>
    </xf>
    <xf numFmtId="165" fontId="21" fillId="0" borderId="2" xfId="1" applyNumberFormat="1" applyFont="1" applyFill="1" applyBorder="1" applyAlignment="1">
      <alignment horizontal="right" wrapText="1"/>
    </xf>
    <xf numFmtId="0" fontId="25" fillId="0" borderId="2" xfId="0" applyFont="1" applyFill="1" applyBorder="1" applyAlignment="1">
      <alignment horizontal="right" wrapText="1"/>
    </xf>
    <xf numFmtId="0" fontId="21" fillId="0" borderId="2" xfId="0" applyFont="1" applyFill="1" applyBorder="1" applyAlignment="1">
      <alignment horizontal="right" wrapText="1"/>
    </xf>
    <xf numFmtId="0" fontId="26" fillId="0" borderId="2" xfId="0" applyFont="1" applyBorder="1"/>
    <xf numFmtId="0" fontId="26" fillId="0" borderId="0" xfId="0" applyFont="1"/>
    <xf numFmtId="0" fontId="27" fillId="0" borderId="0" xfId="0" applyFont="1"/>
    <xf numFmtId="0" fontId="27" fillId="2" borderId="2" xfId="0" applyFont="1" applyFill="1" applyBorder="1" applyAlignment="1">
      <alignment vertical="top" wrapText="1"/>
    </xf>
    <xf numFmtId="0" fontId="27" fillId="2" borderId="2" xfId="0" applyFont="1" applyFill="1" applyBorder="1" applyAlignment="1">
      <alignment horizontal="center" vertical="top" wrapText="1"/>
    </xf>
    <xf numFmtId="0" fontId="28" fillId="2" borderId="2" xfId="0" applyFont="1" applyFill="1" applyBorder="1" applyAlignment="1">
      <alignment horizontal="center" vertical="top" wrapText="1"/>
    </xf>
    <xf numFmtId="0" fontId="29" fillId="2" borderId="2" xfId="0" applyFont="1" applyFill="1" applyBorder="1" applyAlignment="1">
      <alignment horizontal="center" vertical="top" wrapText="1"/>
    </xf>
    <xf numFmtId="0" fontId="26" fillId="3" borderId="2" xfId="0" applyFont="1" applyFill="1" applyBorder="1"/>
    <xf numFmtId="165" fontId="26" fillId="0" borderId="2" xfId="1" applyNumberFormat="1" applyFont="1" applyFill="1" applyBorder="1"/>
    <xf numFmtId="0" fontId="26" fillId="0" borderId="2" xfId="0" applyFont="1" applyFill="1" applyBorder="1" applyAlignment="1">
      <alignment horizontal="right"/>
    </xf>
    <xf numFmtId="165" fontId="26" fillId="0" borderId="2" xfId="1" applyNumberFormat="1" applyFont="1" applyFill="1" applyBorder="1" applyAlignment="1">
      <alignment horizontal="right"/>
    </xf>
    <xf numFmtId="165" fontId="26" fillId="0" borderId="2" xfId="1" applyNumberFormat="1" applyFont="1" applyFill="1" applyBorder="1" applyAlignment="1">
      <alignment horizontal="center"/>
    </xf>
    <xf numFmtId="0" fontId="26" fillId="0" borderId="2" xfId="0" applyFont="1" applyFill="1" applyBorder="1" applyAlignment="1">
      <alignment vertical="center" wrapText="1"/>
    </xf>
    <xf numFmtId="0" fontId="26" fillId="4" borderId="2" xfId="0" applyFont="1" applyFill="1" applyBorder="1" applyAlignment="1">
      <alignment horizontal="center" wrapText="1"/>
    </xf>
    <xf numFmtId="165" fontId="26" fillId="0" borderId="2" xfId="1" applyNumberFormat="1" applyFont="1" applyFill="1" applyBorder="1" applyAlignment="1">
      <alignment horizontal="right" wrapText="1"/>
    </xf>
    <xf numFmtId="0" fontId="26" fillId="0" borderId="2" xfId="0" applyFont="1" applyFill="1" applyBorder="1" applyAlignment="1">
      <alignment wrapText="1"/>
    </xf>
    <xf numFmtId="0" fontId="26" fillId="3" borderId="2" xfId="0" applyFont="1" applyFill="1" applyBorder="1" applyAlignment="1">
      <alignment vertical="center"/>
    </xf>
    <xf numFmtId="0" fontId="26" fillId="0" borderId="2" xfId="0" applyFont="1" applyFill="1" applyBorder="1" applyAlignment="1">
      <alignment horizontal="right" wrapText="1"/>
    </xf>
    <xf numFmtId="165" fontId="27" fillId="0" borderId="2" xfId="1" applyNumberFormat="1" applyFont="1" applyBorder="1"/>
    <xf numFmtId="0" fontId="27" fillId="0" borderId="2" xfId="0" applyFont="1" applyBorder="1"/>
    <xf numFmtId="165" fontId="27" fillId="0" borderId="2" xfId="1" applyNumberFormat="1" applyFont="1" applyBorder="1" applyAlignment="1">
      <alignment horizontal="right"/>
    </xf>
    <xf numFmtId="165" fontId="27" fillId="0" borderId="2" xfId="1" applyNumberFormat="1" applyFont="1" applyFill="1" applyBorder="1"/>
    <xf numFmtId="0" fontId="26" fillId="0" borderId="2" xfId="0" applyFont="1" applyBorder="1" applyAlignment="1">
      <alignment wrapText="1"/>
    </xf>
    <xf numFmtId="0" fontId="30" fillId="0" borderId="2" xfId="0" applyFont="1" applyFill="1" applyBorder="1" applyAlignment="1">
      <alignment wrapText="1"/>
    </xf>
    <xf numFmtId="3" fontId="26" fillId="0" borderId="2" xfId="0" applyNumberFormat="1" applyFont="1" applyBorder="1"/>
    <xf numFmtId="0" fontId="26" fillId="0" borderId="2" xfId="0" applyFont="1" applyFill="1" applyBorder="1" applyAlignment="1">
      <alignment horizontal="center" wrapText="1"/>
    </xf>
    <xf numFmtId="0" fontId="26" fillId="4" borderId="2" xfId="0" applyFont="1" applyFill="1" applyBorder="1" applyAlignment="1">
      <alignment wrapText="1"/>
    </xf>
    <xf numFmtId="0" fontId="26" fillId="4" borderId="2" xfId="0" applyNumberFormat="1" applyFont="1" applyFill="1" applyBorder="1" applyAlignment="1">
      <alignment wrapText="1"/>
    </xf>
    <xf numFmtId="0" fontId="26" fillId="3" borderId="2" xfId="0" applyFont="1" applyFill="1" applyBorder="1" applyAlignment="1">
      <alignment vertical="center" wrapText="1"/>
    </xf>
    <xf numFmtId="0" fontId="30" fillId="0" borderId="2" xfId="0" applyFont="1" applyFill="1" applyBorder="1" applyAlignment="1">
      <alignment horizontal="center" wrapText="1"/>
    </xf>
    <xf numFmtId="0" fontId="31" fillId="4" borderId="2" xfId="0" applyNumberFormat="1" applyFont="1" applyFill="1" applyBorder="1" applyAlignment="1">
      <alignment wrapText="1"/>
    </xf>
    <xf numFmtId="0" fontId="30" fillId="0" borderId="2" xfId="0" applyFont="1" applyBorder="1"/>
    <xf numFmtId="0" fontId="26" fillId="4" borderId="2" xfId="0" applyFont="1" applyFill="1" applyBorder="1" applyAlignment="1">
      <alignment horizontal="center" vertical="center" wrapText="1"/>
    </xf>
    <xf numFmtId="0" fontId="27" fillId="3" borderId="2" xfId="0" applyFont="1" applyFill="1" applyBorder="1"/>
    <xf numFmtId="0" fontId="28" fillId="0" borderId="2" xfId="0" applyFont="1" applyBorder="1"/>
    <xf numFmtId="0" fontId="15" fillId="0" borderId="0" xfId="0" applyFont="1" applyAlignment="1"/>
    <xf numFmtId="0" fontId="0" fillId="0" borderId="0" xfId="0" applyAlignment="1">
      <alignment horizontal="left"/>
    </xf>
    <xf numFmtId="0" fontId="21" fillId="0" borderId="0" xfId="0" applyFont="1" applyAlignment="1">
      <alignment horizontal="left"/>
    </xf>
    <xf numFmtId="0" fontId="27" fillId="5" borderId="3" xfId="0" applyFont="1" applyFill="1" applyBorder="1" applyAlignment="1">
      <alignment horizontal="left" vertical="top" wrapText="1"/>
    </xf>
    <xf numFmtId="0" fontId="27" fillId="5" borderId="0" xfId="0" applyFont="1" applyFill="1" applyBorder="1" applyAlignment="1">
      <alignment horizontal="left" vertical="top" wrapText="1"/>
    </xf>
    <xf numFmtId="0" fontId="27" fillId="5" borderId="2" xfId="0" applyFont="1" applyFill="1" applyBorder="1" applyAlignment="1">
      <alignment horizontal="left" vertical="top" wrapText="1"/>
    </xf>
    <xf numFmtId="0" fontId="26" fillId="0" borderId="0" xfId="0" applyFont="1" applyAlignment="1">
      <alignment horizontal="left"/>
    </xf>
    <xf numFmtId="0" fontId="26" fillId="0" borderId="0" xfId="0" applyFont="1" applyAlignment="1"/>
    <xf numFmtId="0" fontId="0" fillId="0" borderId="4" xfId="0" applyBorder="1" applyAlignment="1">
      <alignment horizontal="left" wrapText="1"/>
    </xf>
    <xf numFmtId="0" fontId="0" fillId="0" borderId="0" xfId="0" applyAlignment="1">
      <alignment wrapText="1"/>
    </xf>
    <xf numFmtId="0" fontId="0" fillId="0" borderId="0" xfId="0" applyAlignment="1"/>
  </cellXfs>
  <cellStyles count="2">
    <cellStyle name="Обычный" xfId="0" builtinId="0"/>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ACS63"/>
  <sheetViews>
    <sheetView tabSelected="1" workbookViewId="0">
      <selection activeCell="A62" sqref="A62:K62"/>
    </sheetView>
  </sheetViews>
  <sheetFormatPr defaultRowHeight="15"/>
  <cols>
    <col min="1" max="1" width="13.7109375" style="56" customWidth="1"/>
    <col min="2" max="2" width="10" customWidth="1"/>
    <col min="3" max="3" width="11.85546875" customWidth="1"/>
    <col min="4" max="4" width="12" customWidth="1"/>
    <col min="5" max="5" width="12.42578125" customWidth="1"/>
    <col min="6" max="6" width="11.140625" style="1" customWidth="1"/>
    <col min="7" max="7" width="14" style="59" customWidth="1"/>
    <col min="8" max="8" width="11.85546875" customWidth="1"/>
    <col min="9" max="9" width="13.140625" customWidth="1"/>
    <col min="10" max="10" width="13.7109375" customWidth="1"/>
    <col min="11" max="11" width="27.5703125" style="38" customWidth="1"/>
  </cols>
  <sheetData>
    <row r="1" spans="1:11">
      <c r="A1" s="48"/>
    </row>
    <row r="2" spans="1:11" ht="19.5" customHeight="1">
      <c r="A2" s="122" t="s">
        <v>70</v>
      </c>
    </row>
    <row r="3" spans="1:11" ht="76.5">
      <c r="A3" s="49" t="s">
        <v>16</v>
      </c>
      <c r="B3" s="47" t="s">
        <v>17</v>
      </c>
      <c r="C3" s="47" t="s">
        <v>56</v>
      </c>
      <c r="D3" s="57" t="s">
        <v>28</v>
      </c>
      <c r="E3" s="57" t="s">
        <v>29</v>
      </c>
      <c r="F3" s="58" t="s">
        <v>66</v>
      </c>
      <c r="G3" s="60" t="s">
        <v>54</v>
      </c>
      <c r="H3" s="58" t="s">
        <v>53</v>
      </c>
      <c r="I3" s="58" t="s">
        <v>72</v>
      </c>
      <c r="J3" s="47" t="s">
        <v>30</v>
      </c>
      <c r="K3" s="39" t="s">
        <v>52</v>
      </c>
    </row>
    <row r="4" spans="1:11">
      <c r="A4" s="49" t="s">
        <v>71</v>
      </c>
      <c r="B4" s="47"/>
      <c r="C4" s="47"/>
      <c r="D4" s="57"/>
      <c r="E4" s="57"/>
      <c r="F4" s="58"/>
      <c r="G4" s="60"/>
      <c r="H4" s="58"/>
      <c r="I4" s="58"/>
      <c r="J4" s="47"/>
      <c r="K4" s="39"/>
    </row>
    <row r="5" spans="1:11" ht="98.25" customHeight="1">
      <c r="A5" s="50" t="s">
        <v>0</v>
      </c>
      <c r="B5" s="3">
        <v>427</v>
      </c>
      <c r="C5" s="4">
        <v>1</v>
      </c>
      <c r="D5" s="5">
        <v>1196</v>
      </c>
      <c r="E5" s="3">
        <f>D5*1.2</f>
        <v>1435.2</v>
      </c>
      <c r="F5" s="6">
        <f>E5/12/20</f>
        <v>5.98</v>
      </c>
      <c r="G5" s="10" t="s">
        <v>32</v>
      </c>
      <c r="H5" s="7">
        <v>1</v>
      </c>
      <c r="I5" s="7">
        <v>72400</v>
      </c>
      <c r="J5" s="24" t="s">
        <v>40</v>
      </c>
      <c r="K5" s="40" t="s">
        <v>83</v>
      </c>
    </row>
    <row r="6" spans="1:11" ht="115.5" customHeight="1">
      <c r="A6" s="50" t="s">
        <v>1</v>
      </c>
      <c r="B6" s="3">
        <v>275</v>
      </c>
      <c r="C6" s="4">
        <v>1</v>
      </c>
      <c r="D6" s="5">
        <v>770</v>
      </c>
      <c r="E6" s="3">
        <f t="shared" ref="E6:E21" si="0">D6*1.2</f>
        <v>924</v>
      </c>
      <c r="F6" s="6">
        <f t="shared" ref="F6:F21" si="1">E6/12/20</f>
        <v>3.85</v>
      </c>
      <c r="G6" s="10" t="s">
        <v>48</v>
      </c>
      <c r="H6" s="7">
        <v>1</v>
      </c>
      <c r="I6" s="7">
        <v>72400</v>
      </c>
      <c r="J6" s="24" t="s">
        <v>40</v>
      </c>
      <c r="K6" s="40" t="s">
        <v>86</v>
      </c>
    </row>
    <row r="7" spans="1:11" ht="138" customHeight="1">
      <c r="A7" s="50" t="s">
        <v>2</v>
      </c>
      <c r="B7" s="3">
        <v>1571</v>
      </c>
      <c r="C7" s="4">
        <v>0</v>
      </c>
      <c r="D7" s="5">
        <v>4399</v>
      </c>
      <c r="E7" s="3">
        <f t="shared" si="0"/>
        <v>5278.8</v>
      </c>
      <c r="F7" s="6">
        <f t="shared" si="1"/>
        <v>21.995000000000001</v>
      </c>
      <c r="G7" s="14" t="s">
        <v>33</v>
      </c>
      <c r="H7" s="8">
        <v>1</v>
      </c>
      <c r="I7" s="8"/>
      <c r="J7" s="24" t="s">
        <v>40</v>
      </c>
      <c r="K7" s="41" t="s">
        <v>73</v>
      </c>
    </row>
    <row r="8" spans="1:11" ht="51.75" customHeight="1">
      <c r="A8" s="50" t="s">
        <v>3</v>
      </c>
      <c r="B8" s="3">
        <v>159</v>
      </c>
      <c r="C8" s="4">
        <v>0</v>
      </c>
      <c r="D8" s="5">
        <v>445</v>
      </c>
      <c r="E8" s="3">
        <f t="shared" si="0"/>
        <v>534</v>
      </c>
      <c r="F8" s="6">
        <f t="shared" si="1"/>
        <v>2.2250000000000001</v>
      </c>
      <c r="G8" s="10" t="s">
        <v>34</v>
      </c>
      <c r="H8" s="10"/>
      <c r="I8" s="10"/>
      <c r="J8" s="2"/>
      <c r="K8" s="42"/>
    </row>
    <row r="9" spans="1:11" ht="183.75" customHeight="1">
      <c r="A9" s="50" t="s">
        <v>12</v>
      </c>
      <c r="B9" s="3">
        <v>2229</v>
      </c>
      <c r="C9" s="4">
        <v>1</v>
      </c>
      <c r="D9" s="11">
        <v>6241</v>
      </c>
      <c r="E9" s="3">
        <f t="shared" si="0"/>
        <v>7489.2</v>
      </c>
      <c r="F9" s="6">
        <f t="shared" si="1"/>
        <v>31.205000000000002</v>
      </c>
      <c r="G9" s="10" t="s">
        <v>35</v>
      </c>
      <c r="H9" s="7">
        <v>1</v>
      </c>
      <c r="I9" s="7">
        <v>72400</v>
      </c>
      <c r="J9" s="24" t="s">
        <v>40</v>
      </c>
      <c r="K9" s="41" t="s">
        <v>74</v>
      </c>
    </row>
    <row r="10" spans="1:11" ht="74.25" customHeight="1">
      <c r="A10" s="50" t="s">
        <v>4</v>
      </c>
      <c r="B10" s="3">
        <v>4108</v>
      </c>
      <c r="C10" s="4"/>
      <c r="D10" s="5">
        <v>11502</v>
      </c>
      <c r="E10" s="3">
        <f t="shared" si="0"/>
        <v>13802.4</v>
      </c>
      <c r="F10" s="6">
        <f t="shared" si="1"/>
        <v>57.510000000000005</v>
      </c>
      <c r="G10" s="27" t="s">
        <v>23</v>
      </c>
      <c r="H10" s="12"/>
      <c r="I10" s="12"/>
      <c r="J10" s="2"/>
      <c r="K10" s="42"/>
    </row>
    <row r="11" spans="1:11" ht="36.75">
      <c r="A11" s="50" t="s">
        <v>5</v>
      </c>
      <c r="B11" s="3">
        <v>638</v>
      </c>
      <c r="C11" s="4">
        <v>1</v>
      </c>
      <c r="D11" s="5">
        <v>1786</v>
      </c>
      <c r="E11" s="3">
        <f t="shared" si="0"/>
        <v>2143.1999999999998</v>
      </c>
      <c r="F11" s="6">
        <f t="shared" si="1"/>
        <v>8.93</v>
      </c>
      <c r="G11" s="10" t="s">
        <v>36</v>
      </c>
      <c r="H11" s="7"/>
      <c r="I11" s="7"/>
      <c r="J11" s="2"/>
      <c r="K11" s="42"/>
    </row>
    <row r="12" spans="1:11" ht="36.75">
      <c r="A12" s="50" t="s">
        <v>6</v>
      </c>
      <c r="B12" s="3">
        <v>760</v>
      </c>
      <c r="C12" s="4">
        <v>1</v>
      </c>
      <c r="D12" s="11">
        <v>2128</v>
      </c>
      <c r="E12" s="3">
        <f t="shared" si="0"/>
        <v>2553.6</v>
      </c>
      <c r="F12" s="6">
        <f t="shared" si="1"/>
        <v>10.639999999999999</v>
      </c>
      <c r="G12" s="10" t="s">
        <v>37</v>
      </c>
      <c r="H12" s="7"/>
      <c r="I12" s="7"/>
      <c r="J12" s="2"/>
      <c r="K12" s="42"/>
    </row>
    <row r="13" spans="1:11" ht="42.75" customHeight="1">
      <c r="A13" s="50" t="s">
        <v>13</v>
      </c>
      <c r="B13" s="3">
        <v>448</v>
      </c>
      <c r="C13" s="4">
        <v>1</v>
      </c>
      <c r="D13" s="5">
        <v>1254</v>
      </c>
      <c r="E13" s="3">
        <f t="shared" si="0"/>
        <v>1504.8</v>
      </c>
      <c r="F13" s="6">
        <f t="shared" si="1"/>
        <v>6.27</v>
      </c>
      <c r="G13" s="10" t="s">
        <v>37</v>
      </c>
      <c r="H13" s="7"/>
      <c r="I13" s="7"/>
      <c r="J13" s="2"/>
      <c r="K13" s="43"/>
    </row>
    <row r="14" spans="1:11" ht="48" customHeight="1">
      <c r="A14" s="51" t="s">
        <v>18</v>
      </c>
      <c r="B14" s="3">
        <v>2700</v>
      </c>
      <c r="C14" s="13">
        <v>2</v>
      </c>
      <c r="D14" s="5">
        <v>10253</v>
      </c>
      <c r="E14" s="3">
        <f t="shared" si="0"/>
        <v>12303.6</v>
      </c>
      <c r="F14" s="6">
        <f t="shared" si="1"/>
        <v>51.265000000000001</v>
      </c>
      <c r="G14" s="10" t="s">
        <v>37</v>
      </c>
      <c r="H14" s="7"/>
      <c r="I14" s="7"/>
      <c r="J14" s="2"/>
      <c r="K14" s="43"/>
    </row>
    <row r="15" spans="1:11" ht="151.5" customHeight="1">
      <c r="A15" s="50" t="s">
        <v>24</v>
      </c>
      <c r="B15" s="3">
        <v>962</v>
      </c>
      <c r="C15" s="2">
        <v>1</v>
      </c>
      <c r="D15" s="5">
        <v>2886</v>
      </c>
      <c r="E15" s="3">
        <f t="shared" si="0"/>
        <v>3463.2</v>
      </c>
      <c r="F15" s="6">
        <f t="shared" si="1"/>
        <v>14.429999999999998</v>
      </c>
      <c r="G15" s="10" t="s">
        <v>38</v>
      </c>
      <c r="H15" s="7">
        <v>1</v>
      </c>
      <c r="I15" s="7">
        <v>72400</v>
      </c>
      <c r="J15" s="24" t="s">
        <v>40</v>
      </c>
      <c r="K15" s="40" t="s">
        <v>85</v>
      </c>
    </row>
    <row r="16" spans="1:11" ht="130.5" customHeight="1">
      <c r="A16" s="52" t="s">
        <v>7</v>
      </c>
      <c r="B16" s="3">
        <v>1289</v>
      </c>
      <c r="C16" s="16">
        <v>1</v>
      </c>
      <c r="D16" s="5">
        <v>3609</v>
      </c>
      <c r="E16" s="3">
        <f t="shared" si="0"/>
        <v>4330.8</v>
      </c>
      <c r="F16" s="6">
        <f t="shared" si="1"/>
        <v>18.045000000000002</v>
      </c>
      <c r="G16" s="10" t="s">
        <v>38</v>
      </c>
      <c r="H16" s="7">
        <v>1</v>
      </c>
      <c r="I16" s="7">
        <v>72400</v>
      </c>
      <c r="J16" s="24" t="s">
        <v>40</v>
      </c>
      <c r="K16" s="41" t="s">
        <v>84</v>
      </c>
    </row>
    <row r="17" spans="1:11" ht="90" customHeight="1">
      <c r="A17" s="50" t="s">
        <v>8</v>
      </c>
      <c r="B17" s="3">
        <v>81</v>
      </c>
      <c r="C17" s="4">
        <v>1</v>
      </c>
      <c r="D17" s="5">
        <v>227</v>
      </c>
      <c r="E17" s="3">
        <f t="shared" si="0"/>
        <v>272.39999999999998</v>
      </c>
      <c r="F17" s="6">
        <f t="shared" si="1"/>
        <v>1.135</v>
      </c>
      <c r="G17" s="10" t="s">
        <v>32</v>
      </c>
      <c r="H17" s="7">
        <v>1</v>
      </c>
      <c r="I17" s="7">
        <v>72400</v>
      </c>
      <c r="J17" s="24" t="s">
        <v>40</v>
      </c>
      <c r="K17" s="40" t="s">
        <v>83</v>
      </c>
    </row>
    <row r="18" spans="1:11" ht="28.5" customHeight="1">
      <c r="A18" s="50" t="s">
        <v>9</v>
      </c>
      <c r="B18" s="3">
        <v>135</v>
      </c>
      <c r="C18" s="4">
        <v>0</v>
      </c>
      <c r="D18" s="5">
        <v>378</v>
      </c>
      <c r="E18" s="3">
        <f t="shared" si="0"/>
        <v>453.59999999999997</v>
      </c>
      <c r="F18" s="6">
        <f t="shared" si="1"/>
        <v>1.89</v>
      </c>
      <c r="G18" s="26" t="s">
        <v>50</v>
      </c>
      <c r="H18" s="18"/>
      <c r="I18" s="18"/>
      <c r="J18" s="2"/>
      <c r="K18" s="42"/>
    </row>
    <row r="19" spans="1:11" ht="36.75">
      <c r="A19" s="50" t="s">
        <v>10</v>
      </c>
      <c r="B19" s="3">
        <v>1970</v>
      </c>
      <c r="C19" s="4"/>
      <c r="D19" s="5">
        <v>5516</v>
      </c>
      <c r="E19" s="3">
        <f t="shared" si="0"/>
        <v>6619.2</v>
      </c>
      <c r="F19" s="6">
        <f t="shared" si="1"/>
        <v>27.580000000000002</v>
      </c>
      <c r="G19" s="10" t="s">
        <v>51</v>
      </c>
      <c r="H19" s="10"/>
      <c r="I19" s="10"/>
      <c r="J19" s="2"/>
      <c r="K19" s="42"/>
    </row>
    <row r="20" spans="1:11" ht="43.5" customHeight="1">
      <c r="A20" s="50" t="s">
        <v>14</v>
      </c>
      <c r="B20" s="3">
        <v>623</v>
      </c>
      <c r="C20" s="4">
        <v>1</v>
      </c>
      <c r="D20" s="5">
        <v>1744</v>
      </c>
      <c r="E20" s="3">
        <f t="shared" si="0"/>
        <v>2092.7999999999997</v>
      </c>
      <c r="F20" s="6">
        <f t="shared" si="1"/>
        <v>8.7199999999999989</v>
      </c>
      <c r="G20" s="10" t="s">
        <v>39</v>
      </c>
      <c r="H20" s="7"/>
      <c r="I20" s="7"/>
      <c r="J20" s="2"/>
      <c r="K20" s="42"/>
    </row>
    <row r="21" spans="1:11" ht="36.75" customHeight="1">
      <c r="A21" s="53" t="s">
        <v>15</v>
      </c>
      <c r="B21" s="3">
        <v>2279</v>
      </c>
      <c r="C21" s="4">
        <v>1</v>
      </c>
      <c r="D21" s="5">
        <v>6381</v>
      </c>
      <c r="E21" s="3">
        <f t="shared" si="0"/>
        <v>7657.2</v>
      </c>
      <c r="F21" s="6">
        <f t="shared" si="1"/>
        <v>31.905000000000001</v>
      </c>
      <c r="G21" s="10" t="s">
        <v>37</v>
      </c>
      <c r="H21" s="7"/>
      <c r="I21" s="2"/>
      <c r="J21" s="2"/>
      <c r="K21" s="42"/>
    </row>
    <row r="22" spans="1:11">
      <c r="A22" s="54" t="s">
        <v>11</v>
      </c>
      <c r="B22" s="19">
        <f>SUM(B5:B21)</f>
        <v>20654</v>
      </c>
      <c r="C22" s="20">
        <v>9</v>
      </c>
      <c r="D22" s="21">
        <f>SUM(D5:D21)</f>
        <v>60715</v>
      </c>
      <c r="E22" s="3">
        <f>D22*1.2</f>
        <v>72858</v>
      </c>
      <c r="F22" s="23"/>
      <c r="G22" s="22"/>
      <c r="H22" s="22">
        <f>SUM(H5:H21)</f>
        <v>7</v>
      </c>
      <c r="I22" s="7">
        <f>SUM(I5:I20)</f>
        <v>434400</v>
      </c>
      <c r="J22" s="2"/>
      <c r="K22" s="44"/>
    </row>
    <row r="23" spans="1:11" s="123" customFormat="1">
      <c r="A23" s="123" t="s">
        <v>65</v>
      </c>
    </row>
    <row r="24" spans="1:11" s="70" customFormat="1" ht="152.25" customHeight="1">
      <c r="A24" s="64" t="s">
        <v>0</v>
      </c>
      <c r="B24" s="65">
        <v>427</v>
      </c>
      <c r="C24" s="66">
        <v>2</v>
      </c>
      <c r="D24" s="65">
        <v>259986</v>
      </c>
      <c r="E24" s="65">
        <f>D24*1.2</f>
        <v>311983.2</v>
      </c>
      <c r="F24" s="67">
        <f t="shared" ref="F24:F39" si="2">E24/12/20</f>
        <v>1299.93</v>
      </c>
      <c r="G24" s="9" t="s">
        <v>19</v>
      </c>
      <c r="H24" s="9">
        <v>1</v>
      </c>
      <c r="I24" s="66">
        <v>26000</v>
      </c>
      <c r="J24" s="68" t="s">
        <v>43</v>
      </c>
      <c r="K24" s="69" t="s">
        <v>82</v>
      </c>
    </row>
    <row r="25" spans="1:11" s="70" customFormat="1" ht="14.25">
      <c r="A25" s="64" t="s">
        <v>1</v>
      </c>
      <c r="B25" s="65">
        <v>275</v>
      </c>
      <c r="C25" s="66">
        <v>2</v>
      </c>
      <c r="D25" s="65">
        <v>120360</v>
      </c>
      <c r="E25" s="65">
        <f t="shared" ref="E25:E40" si="3">D25*1.2</f>
        <v>144432</v>
      </c>
      <c r="F25" s="67">
        <f t="shared" si="2"/>
        <v>601.79999999999995</v>
      </c>
      <c r="G25" s="61"/>
      <c r="H25" s="71"/>
      <c r="I25" s="66"/>
      <c r="J25" s="68"/>
      <c r="K25" s="72"/>
    </row>
    <row r="26" spans="1:11" s="70" customFormat="1" ht="14.25">
      <c r="A26" s="64" t="s">
        <v>2</v>
      </c>
      <c r="B26" s="65">
        <v>1571</v>
      </c>
      <c r="C26" s="66">
        <v>3</v>
      </c>
      <c r="D26" s="65">
        <v>195850</v>
      </c>
      <c r="E26" s="65">
        <f t="shared" si="3"/>
        <v>235020</v>
      </c>
      <c r="F26" s="67">
        <f t="shared" si="2"/>
        <v>979.25</v>
      </c>
      <c r="G26" s="9"/>
      <c r="H26" s="9"/>
      <c r="I26" s="66"/>
      <c r="J26" s="68"/>
      <c r="K26" s="72"/>
    </row>
    <row r="27" spans="1:11" s="70" customFormat="1" ht="14.25">
      <c r="A27" s="64" t="s">
        <v>3</v>
      </c>
      <c r="B27" s="65">
        <v>159</v>
      </c>
      <c r="C27" s="66">
        <v>2</v>
      </c>
      <c r="D27" s="65">
        <v>81080</v>
      </c>
      <c r="E27" s="65">
        <f t="shared" si="3"/>
        <v>97296</v>
      </c>
      <c r="F27" s="67">
        <f t="shared" si="2"/>
        <v>405.4</v>
      </c>
      <c r="G27" s="10"/>
      <c r="H27" s="10"/>
      <c r="I27" s="66"/>
      <c r="J27" s="68"/>
      <c r="K27" s="72"/>
    </row>
    <row r="28" spans="1:11" s="70" customFormat="1" ht="146.25">
      <c r="A28" s="64" t="s">
        <v>12</v>
      </c>
      <c r="B28" s="65">
        <v>2229</v>
      </c>
      <c r="C28" s="66">
        <v>2</v>
      </c>
      <c r="D28" s="65">
        <v>189133</v>
      </c>
      <c r="E28" s="65">
        <f t="shared" si="3"/>
        <v>226959.6</v>
      </c>
      <c r="F28" s="67">
        <f t="shared" si="2"/>
        <v>945.66499999999996</v>
      </c>
      <c r="G28" s="9" t="s">
        <v>20</v>
      </c>
      <c r="H28" s="9">
        <v>1</v>
      </c>
      <c r="I28" s="66">
        <v>26000</v>
      </c>
      <c r="J28" s="68" t="s">
        <v>43</v>
      </c>
      <c r="K28" s="69" t="s">
        <v>75</v>
      </c>
    </row>
    <row r="29" spans="1:11" s="70" customFormat="1" ht="14.25">
      <c r="A29" s="64" t="s">
        <v>4</v>
      </c>
      <c r="B29" s="65">
        <v>4108</v>
      </c>
      <c r="C29" s="66">
        <v>3</v>
      </c>
      <c r="D29" s="65">
        <v>326569</v>
      </c>
      <c r="E29" s="65">
        <f t="shared" si="3"/>
        <v>391882.8</v>
      </c>
      <c r="F29" s="67">
        <f t="shared" si="2"/>
        <v>1632.8449999999998</v>
      </c>
      <c r="G29" s="9"/>
      <c r="H29" s="9"/>
      <c r="I29" s="66"/>
      <c r="J29" s="68"/>
      <c r="K29" s="72"/>
    </row>
    <row r="30" spans="1:11" s="70" customFormat="1" ht="14.25">
      <c r="A30" s="64" t="s">
        <v>5</v>
      </c>
      <c r="B30" s="65">
        <v>638</v>
      </c>
      <c r="C30" s="66">
        <v>2</v>
      </c>
      <c r="D30" s="65">
        <v>258065</v>
      </c>
      <c r="E30" s="65">
        <f t="shared" si="3"/>
        <v>309678</v>
      </c>
      <c r="F30" s="67">
        <f t="shared" si="2"/>
        <v>1290.325</v>
      </c>
      <c r="G30" s="10"/>
      <c r="H30" s="10"/>
      <c r="I30" s="66"/>
      <c r="J30" s="68"/>
      <c r="K30" s="72"/>
    </row>
    <row r="31" spans="1:11" s="70" customFormat="1" ht="14.25">
      <c r="A31" s="64" t="s">
        <v>6</v>
      </c>
      <c r="B31" s="65">
        <v>760</v>
      </c>
      <c r="C31" s="66">
        <v>4</v>
      </c>
      <c r="D31" s="65">
        <v>136000</v>
      </c>
      <c r="E31" s="65">
        <f t="shared" si="3"/>
        <v>163200</v>
      </c>
      <c r="F31" s="67">
        <f t="shared" si="2"/>
        <v>680</v>
      </c>
      <c r="G31" s="9"/>
      <c r="H31" s="9"/>
      <c r="I31" s="66"/>
      <c r="J31" s="68"/>
      <c r="K31" s="72"/>
    </row>
    <row r="32" spans="1:11" s="70" customFormat="1" ht="196.5" customHeight="1">
      <c r="A32" s="64" t="s">
        <v>13</v>
      </c>
      <c r="B32" s="65">
        <v>448</v>
      </c>
      <c r="C32" s="66">
        <v>2</v>
      </c>
      <c r="D32" s="65">
        <v>190524</v>
      </c>
      <c r="E32" s="65">
        <f t="shared" si="3"/>
        <v>228628.8</v>
      </c>
      <c r="F32" s="67">
        <f t="shared" si="2"/>
        <v>952.61999999999989</v>
      </c>
      <c r="G32" s="9" t="s">
        <v>46</v>
      </c>
      <c r="H32" s="9">
        <v>1</v>
      </c>
      <c r="I32" s="66">
        <v>26000</v>
      </c>
      <c r="J32" s="68" t="s">
        <v>43</v>
      </c>
      <c r="K32" s="73" t="s">
        <v>76</v>
      </c>
    </row>
    <row r="33" spans="1:11" s="70" customFormat="1" ht="270.75" customHeight="1">
      <c r="A33" s="74" t="s">
        <v>18</v>
      </c>
      <c r="B33" s="65">
        <v>3662</v>
      </c>
      <c r="C33" s="66">
        <v>4</v>
      </c>
      <c r="D33" s="65">
        <v>192467</v>
      </c>
      <c r="E33" s="65">
        <f t="shared" si="3"/>
        <v>230960.4</v>
      </c>
      <c r="F33" s="67">
        <f t="shared" si="2"/>
        <v>962.33500000000004</v>
      </c>
      <c r="G33" s="9" t="s">
        <v>41</v>
      </c>
      <c r="H33" s="25">
        <v>3</v>
      </c>
      <c r="I33" s="66">
        <f>H33*26000</f>
        <v>78000</v>
      </c>
      <c r="J33" s="68" t="s">
        <v>43</v>
      </c>
      <c r="K33" s="75" t="s">
        <v>81</v>
      </c>
    </row>
    <row r="34" spans="1:11" s="70" customFormat="1" ht="14.25">
      <c r="A34" s="76" t="s">
        <v>7</v>
      </c>
      <c r="B34" s="65">
        <v>1289</v>
      </c>
      <c r="C34" s="66">
        <v>2</v>
      </c>
      <c r="D34" s="65">
        <v>114900</v>
      </c>
      <c r="E34" s="65">
        <f t="shared" si="3"/>
        <v>137880</v>
      </c>
      <c r="F34" s="67">
        <f t="shared" si="2"/>
        <v>574.5</v>
      </c>
      <c r="G34" s="17"/>
      <c r="H34" s="17"/>
      <c r="I34" s="66"/>
      <c r="J34" s="68"/>
      <c r="K34" s="72"/>
    </row>
    <row r="35" spans="1:11" s="70" customFormat="1" ht="153" customHeight="1">
      <c r="A35" s="64" t="s">
        <v>8</v>
      </c>
      <c r="B35" s="65">
        <v>81</v>
      </c>
      <c r="C35" s="66">
        <v>2</v>
      </c>
      <c r="D35" s="65">
        <v>115690</v>
      </c>
      <c r="E35" s="65">
        <f t="shared" si="3"/>
        <v>138828</v>
      </c>
      <c r="F35" s="67">
        <f t="shared" si="2"/>
        <v>578.45000000000005</v>
      </c>
      <c r="G35" s="10" t="s">
        <v>42</v>
      </c>
      <c r="H35" s="10">
        <v>1</v>
      </c>
      <c r="I35" s="66">
        <v>26000</v>
      </c>
      <c r="J35" s="68" t="s">
        <v>43</v>
      </c>
      <c r="K35" s="73" t="s">
        <v>80</v>
      </c>
    </row>
    <row r="36" spans="1:11" s="70" customFormat="1" ht="14.25">
      <c r="A36" s="64" t="s">
        <v>9</v>
      </c>
      <c r="B36" s="65">
        <v>135</v>
      </c>
      <c r="C36" s="66">
        <v>3</v>
      </c>
      <c r="D36" s="65">
        <v>101014</v>
      </c>
      <c r="E36" s="65">
        <f t="shared" si="3"/>
        <v>121216.79999999999</v>
      </c>
      <c r="F36" s="67">
        <f t="shared" si="2"/>
        <v>505.07</v>
      </c>
      <c r="G36" s="9"/>
      <c r="H36" s="9"/>
      <c r="I36" s="66"/>
      <c r="J36" s="68"/>
      <c r="K36" s="72"/>
    </row>
    <row r="37" spans="1:11" s="70" customFormat="1" ht="163.5" customHeight="1">
      <c r="A37" s="64" t="s">
        <v>10</v>
      </c>
      <c r="B37" s="65">
        <v>1970</v>
      </c>
      <c r="C37" s="66">
        <v>2</v>
      </c>
      <c r="D37" s="65">
        <v>90509</v>
      </c>
      <c r="E37" s="65">
        <f t="shared" si="3"/>
        <v>108610.8</v>
      </c>
      <c r="F37" s="67">
        <f t="shared" si="2"/>
        <v>452.54499999999996</v>
      </c>
      <c r="G37" s="10" t="s">
        <v>21</v>
      </c>
      <c r="H37" s="10">
        <v>1</v>
      </c>
      <c r="I37" s="66">
        <v>26000</v>
      </c>
      <c r="J37" s="68" t="s">
        <v>43</v>
      </c>
      <c r="K37" s="73" t="s">
        <v>77</v>
      </c>
    </row>
    <row r="38" spans="1:11" s="70" customFormat="1" ht="14.25">
      <c r="A38" s="64" t="s">
        <v>14</v>
      </c>
      <c r="B38" s="65">
        <v>623</v>
      </c>
      <c r="C38" s="66">
        <v>3</v>
      </c>
      <c r="D38" s="65">
        <v>96162</v>
      </c>
      <c r="E38" s="65">
        <f t="shared" si="3"/>
        <v>115394.4</v>
      </c>
      <c r="F38" s="67">
        <f t="shared" si="2"/>
        <v>480.80999999999995</v>
      </c>
      <c r="G38" s="10"/>
      <c r="H38" s="10"/>
      <c r="J38" s="68"/>
      <c r="K38" s="72"/>
    </row>
    <row r="39" spans="1:11" s="70" customFormat="1" ht="14.25">
      <c r="A39" s="77" t="s">
        <v>15</v>
      </c>
      <c r="B39" s="65">
        <v>2279</v>
      </c>
      <c r="C39" s="66">
        <v>5</v>
      </c>
      <c r="D39" s="65">
        <v>360755</v>
      </c>
      <c r="E39" s="65">
        <f t="shared" si="3"/>
        <v>432906</v>
      </c>
      <c r="F39" s="67">
        <f t="shared" si="2"/>
        <v>1803.7750000000001</v>
      </c>
      <c r="G39" s="17"/>
      <c r="H39" s="17"/>
      <c r="I39" s="66"/>
      <c r="J39" s="68"/>
      <c r="K39" s="72"/>
    </row>
    <row r="40" spans="1:11" s="70" customFormat="1">
      <c r="A40" s="24" t="s">
        <v>11</v>
      </c>
      <c r="B40" s="78">
        <f>SUM(B24:B39)</f>
        <v>20654</v>
      </c>
      <c r="C40" s="66"/>
      <c r="D40" s="78">
        <f>SUM(D24:D39)</f>
        <v>2829064</v>
      </c>
      <c r="E40" s="65">
        <f t="shared" si="3"/>
        <v>3394876.8</v>
      </c>
      <c r="F40" s="79"/>
      <c r="G40" s="22"/>
      <c r="H40" s="22">
        <v>8</v>
      </c>
      <c r="I40" s="66">
        <f>SUM(I24:I37)</f>
        <v>208000</v>
      </c>
      <c r="J40" s="22"/>
      <c r="K40" s="72"/>
    </row>
    <row r="41" spans="1:11" s="124" customFormat="1">
      <c r="A41" s="124" t="s">
        <v>64</v>
      </c>
    </row>
    <row r="42" spans="1:11" s="70" customFormat="1" ht="14.25">
      <c r="A42" s="64" t="s">
        <v>0</v>
      </c>
      <c r="B42" s="65">
        <v>427</v>
      </c>
      <c r="C42" s="80">
        <v>0</v>
      </c>
      <c r="D42" s="81"/>
      <c r="E42" s="65"/>
      <c r="F42" s="67"/>
      <c r="G42" s="62"/>
      <c r="H42" s="82"/>
      <c r="I42" s="82"/>
      <c r="J42" s="66"/>
      <c r="K42" s="72"/>
    </row>
    <row r="43" spans="1:11" s="70" customFormat="1" ht="14.25">
      <c r="A43" s="64" t="s">
        <v>1</v>
      </c>
      <c r="B43" s="65">
        <v>275</v>
      </c>
      <c r="C43" s="83">
        <v>0</v>
      </c>
      <c r="D43" s="81"/>
      <c r="E43" s="65"/>
      <c r="F43" s="67"/>
      <c r="G43" s="61"/>
      <c r="H43" s="71"/>
      <c r="I43" s="71"/>
      <c r="J43" s="66"/>
      <c r="K43" s="72"/>
    </row>
    <row r="44" spans="1:11" s="70" customFormat="1" ht="14.25">
      <c r="A44" s="64" t="s">
        <v>2</v>
      </c>
      <c r="B44" s="65">
        <v>1571</v>
      </c>
      <c r="C44" s="83">
        <v>0</v>
      </c>
      <c r="D44" s="81"/>
      <c r="E44" s="65"/>
      <c r="F44" s="67"/>
      <c r="G44" s="9"/>
      <c r="H44" s="9"/>
      <c r="I44" s="9"/>
      <c r="J44" s="66"/>
      <c r="K44" s="72"/>
    </row>
    <row r="45" spans="1:11" s="70" customFormat="1" ht="14.25">
      <c r="A45" s="64" t="s">
        <v>3</v>
      </c>
      <c r="B45" s="65">
        <v>159</v>
      </c>
      <c r="C45" s="83">
        <v>0</v>
      </c>
      <c r="D45" s="81"/>
      <c r="E45" s="65"/>
      <c r="F45" s="67"/>
      <c r="G45" s="10"/>
      <c r="H45" s="10"/>
      <c r="I45" s="10"/>
      <c r="J45" s="66"/>
      <c r="K45" s="72"/>
    </row>
    <row r="46" spans="1:11" s="70" customFormat="1" ht="14.25">
      <c r="A46" s="64" t="s">
        <v>12</v>
      </c>
      <c r="B46" s="65">
        <v>2229</v>
      </c>
      <c r="C46" s="83">
        <v>1</v>
      </c>
      <c r="D46" s="84">
        <v>560</v>
      </c>
      <c r="E46" s="65">
        <f t="shared" ref="E46:E58" si="4">D46*1.2</f>
        <v>672</v>
      </c>
      <c r="F46" s="67">
        <f t="shared" ref="F46:F58" si="5">E46/12/20</f>
        <v>2.8</v>
      </c>
      <c r="G46" s="9">
        <v>2012</v>
      </c>
      <c r="H46" s="9"/>
      <c r="I46" s="9"/>
      <c r="J46" s="66"/>
      <c r="K46" s="72"/>
    </row>
    <row r="47" spans="1:11" s="70" customFormat="1" ht="24">
      <c r="A47" s="64" t="s">
        <v>4</v>
      </c>
      <c r="B47" s="65">
        <v>4108</v>
      </c>
      <c r="C47" s="83">
        <v>2</v>
      </c>
      <c r="D47" s="81">
        <v>2238</v>
      </c>
      <c r="E47" s="65">
        <f t="shared" si="4"/>
        <v>2685.6</v>
      </c>
      <c r="F47" s="67">
        <f t="shared" si="5"/>
        <v>11.19</v>
      </c>
      <c r="G47" s="9" t="s">
        <v>26</v>
      </c>
      <c r="H47" s="9"/>
      <c r="I47" s="9"/>
      <c r="J47" s="66"/>
      <c r="K47" s="72"/>
    </row>
    <row r="48" spans="1:11" s="70" customFormat="1" ht="14.25">
      <c r="A48" s="64" t="s">
        <v>5</v>
      </c>
      <c r="B48" s="65">
        <v>638</v>
      </c>
      <c r="C48" s="83">
        <v>1</v>
      </c>
      <c r="D48" s="81">
        <v>516</v>
      </c>
      <c r="E48" s="65">
        <f t="shared" si="4"/>
        <v>619.19999999999993</v>
      </c>
      <c r="F48" s="67">
        <f t="shared" si="5"/>
        <v>2.5799999999999996</v>
      </c>
      <c r="G48" s="10" t="s">
        <v>27</v>
      </c>
      <c r="H48" s="10"/>
      <c r="I48" s="10"/>
      <c r="J48" s="66"/>
      <c r="K48" s="72"/>
    </row>
    <row r="49" spans="1:773" s="70" customFormat="1" ht="14.25">
      <c r="A49" s="64" t="s">
        <v>6</v>
      </c>
      <c r="B49" s="65">
        <v>760</v>
      </c>
      <c r="C49" s="83">
        <v>0</v>
      </c>
      <c r="D49" s="84"/>
      <c r="E49" s="65">
        <f t="shared" si="4"/>
        <v>0</v>
      </c>
      <c r="F49" s="67">
        <f t="shared" si="5"/>
        <v>0</v>
      </c>
      <c r="G49" s="9"/>
      <c r="H49" s="9"/>
      <c r="I49" s="9"/>
      <c r="J49" s="66"/>
      <c r="K49" s="72"/>
    </row>
    <row r="50" spans="1:773" s="70" customFormat="1" ht="14.25">
      <c r="A50" s="64" t="s">
        <v>13</v>
      </c>
      <c r="B50" s="65">
        <v>448</v>
      </c>
      <c r="C50" s="83">
        <v>1</v>
      </c>
      <c r="D50" s="81">
        <v>480</v>
      </c>
      <c r="E50" s="65">
        <f t="shared" si="4"/>
        <v>576</v>
      </c>
      <c r="F50" s="67">
        <f t="shared" si="5"/>
        <v>2.4</v>
      </c>
      <c r="G50" s="9">
        <v>2012</v>
      </c>
      <c r="H50" s="9"/>
      <c r="I50" s="9"/>
      <c r="J50" s="66"/>
      <c r="K50" s="72"/>
    </row>
    <row r="51" spans="1:773" s="70" customFormat="1" ht="25.5">
      <c r="A51" s="74" t="s">
        <v>18</v>
      </c>
      <c r="B51" s="65">
        <v>3662</v>
      </c>
      <c r="C51" s="85">
        <v>2</v>
      </c>
      <c r="D51" s="81">
        <v>4600</v>
      </c>
      <c r="E51" s="65">
        <f t="shared" si="4"/>
        <v>5520</v>
      </c>
      <c r="F51" s="67">
        <f t="shared" si="5"/>
        <v>23</v>
      </c>
      <c r="G51" s="22" t="s">
        <v>25</v>
      </c>
      <c r="H51" s="15"/>
      <c r="I51" s="15"/>
      <c r="J51" s="24"/>
      <c r="K51" s="72"/>
    </row>
    <row r="52" spans="1:773" s="70" customFormat="1" ht="90">
      <c r="A52" s="76" t="s">
        <v>7</v>
      </c>
      <c r="B52" s="65">
        <v>1289</v>
      </c>
      <c r="C52" s="86">
        <v>0</v>
      </c>
      <c r="D52" s="81"/>
      <c r="E52" s="65">
        <f t="shared" si="4"/>
        <v>0</v>
      </c>
      <c r="F52" s="67">
        <f t="shared" si="5"/>
        <v>0</v>
      </c>
      <c r="G52" s="63"/>
      <c r="H52" s="66"/>
      <c r="I52" s="66">
        <v>90000</v>
      </c>
      <c r="J52" s="24" t="s">
        <v>31</v>
      </c>
      <c r="K52" s="45" t="s">
        <v>22</v>
      </c>
    </row>
    <row r="53" spans="1:773" s="70" customFormat="1" ht="14.25">
      <c r="A53" s="64" t="s">
        <v>8</v>
      </c>
      <c r="B53" s="65">
        <v>81</v>
      </c>
      <c r="C53" s="83">
        <v>0</v>
      </c>
      <c r="D53" s="81"/>
      <c r="E53" s="65">
        <f t="shared" si="4"/>
        <v>0</v>
      </c>
      <c r="F53" s="67">
        <f t="shared" si="5"/>
        <v>0</v>
      </c>
      <c r="G53" s="10"/>
      <c r="H53" s="10"/>
      <c r="I53" s="10"/>
      <c r="J53" s="66"/>
      <c r="K53" s="72"/>
    </row>
    <row r="54" spans="1:773" s="70" customFormat="1" ht="14.25">
      <c r="A54" s="64" t="s">
        <v>9</v>
      </c>
      <c r="B54" s="65">
        <v>135</v>
      </c>
      <c r="C54" s="83">
        <v>0</v>
      </c>
      <c r="D54" s="81"/>
      <c r="E54" s="65">
        <f t="shared" si="4"/>
        <v>0</v>
      </c>
      <c r="F54" s="67">
        <f t="shared" si="5"/>
        <v>0</v>
      </c>
      <c r="G54" s="9"/>
      <c r="H54" s="9"/>
      <c r="I54" s="9"/>
      <c r="J54" s="66"/>
      <c r="K54" s="72"/>
    </row>
    <row r="55" spans="1:773" s="70" customFormat="1" ht="14.25">
      <c r="A55" s="64" t="s">
        <v>10</v>
      </c>
      <c r="B55" s="65">
        <v>1970</v>
      </c>
      <c r="C55" s="83">
        <v>1</v>
      </c>
      <c r="D55" s="81">
        <v>660</v>
      </c>
      <c r="E55" s="65">
        <f t="shared" si="4"/>
        <v>792</v>
      </c>
      <c r="F55" s="67">
        <f t="shared" si="5"/>
        <v>3.3</v>
      </c>
      <c r="G55" s="10" t="s">
        <v>44</v>
      </c>
      <c r="H55" s="10"/>
      <c r="I55" s="10"/>
      <c r="J55" s="66"/>
      <c r="K55" s="72"/>
    </row>
    <row r="56" spans="1:773" s="70" customFormat="1" ht="14.25">
      <c r="A56" s="64" t="s">
        <v>14</v>
      </c>
      <c r="B56" s="65">
        <v>623</v>
      </c>
      <c r="C56" s="83">
        <v>0</v>
      </c>
      <c r="D56" s="81"/>
      <c r="E56" s="65">
        <f t="shared" si="4"/>
        <v>0</v>
      </c>
      <c r="F56" s="67">
        <f t="shared" si="5"/>
        <v>0</v>
      </c>
      <c r="G56" s="10"/>
      <c r="H56" s="10"/>
      <c r="I56" s="10"/>
      <c r="J56" s="66"/>
      <c r="K56" s="72"/>
    </row>
    <row r="57" spans="1:773" s="70" customFormat="1" ht="14.25">
      <c r="A57" s="77" t="s">
        <v>15</v>
      </c>
      <c r="B57" s="65">
        <v>2279</v>
      </c>
      <c r="C57" s="83">
        <v>1</v>
      </c>
      <c r="D57" s="81">
        <v>2196</v>
      </c>
      <c r="E57" s="65">
        <f t="shared" si="4"/>
        <v>2635.2</v>
      </c>
      <c r="F57" s="67">
        <f t="shared" si="5"/>
        <v>10.98</v>
      </c>
      <c r="G57" s="17" t="s">
        <v>45</v>
      </c>
      <c r="H57" s="17"/>
      <c r="I57" s="17"/>
      <c r="J57" s="66"/>
      <c r="K57" s="72"/>
    </row>
    <row r="58" spans="1:773">
      <c r="A58" s="55" t="s">
        <v>11</v>
      </c>
      <c r="B58" s="30">
        <f>SUM(B42:B57)</f>
        <v>20654</v>
      </c>
      <c r="C58" s="31">
        <v>9</v>
      </c>
      <c r="D58" s="32"/>
      <c r="E58" s="33">
        <f t="shared" si="4"/>
        <v>0</v>
      </c>
      <c r="F58" s="34">
        <f t="shared" si="5"/>
        <v>0</v>
      </c>
      <c r="G58" s="35"/>
      <c r="H58" s="35"/>
      <c r="I58" s="36">
        <v>90000</v>
      </c>
      <c r="J58" s="29"/>
      <c r="K58" s="46"/>
    </row>
    <row r="59" spans="1:773" s="2" customFormat="1">
      <c r="A59" s="50" t="s">
        <v>57</v>
      </c>
      <c r="G59" s="63"/>
      <c r="I59" s="37">
        <f>I22+I40+I58</f>
        <v>732400</v>
      </c>
      <c r="K59" s="42"/>
      <c r="L59" s="28"/>
      <c r="M59" s="28"/>
      <c r="N59" s="28"/>
      <c r="O59" s="28"/>
      <c r="P59" s="28"/>
      <c r="Q59" s="28"/>
      <c r="R59" s="28"/>
      <c r="S59" s="28"/>
      <c r="T59" s="28"/>
      <c r="U59" s="28"/>
      <c r="V59" s="28"/>
      <c r="W59" s="28"/>
      <c r="X59" s="28"/>
      <c r="Y59" s="28"/>
      <c r="Z59" s="28"/>
      <c r="AA59" s="28"/>
      <c r="AB59" s="28"/>
      <c r="AC59" s="28"/>
      <c r="AD59" s="28"/>
      <c r="AE59" s="28"/>
      <c r="AF59" s="28"/>
      <c r="AG59" s="28"/>
      <c r="AH59" s="28"/>
      <c r="AI59" s="28"/>
      <c r="AJ59" s="28"/>
      <c r="AK59" s="28"/>
      <c r="AL59" s="28"/>
      <c r="AM59" s="28"/>
      <c r="AN59" s="28"/>
      <c r="AO59" s="28"/>
      <c r="AP59" s="28"/>
      <c r="AQ59" s="28"/>
      <c r="AR59" s="28"/>
      <c r="AS59" s="28"/>
      <c r="AT59" s="28"/>
      <c r="AU59" s="28"/>
      <c r="AV59" s="28"/>
      <c r="AW59" s="28"/>
      <c r="AX59" s="28"/>
      <c r="AY59" s="28"/>
      <c r="AZ59" s="28"/>
      <c r="BA59" s="28"/>
      <c r="BB59" s="28"/>
      <c r="BC59" s="28"/>
      <c r="BD59" s="28"/>
      <c r="BE59" s="28"/>
      <c r="BF59" s="28"/>
      <c r="BG59" s="28"/>
      <c r="BH59" s="28"/>
      <c r="BI59" s="28"/>
      <c r="BJ59" s="28"/>
      <c r="BK59" s="28"/>
      <c r="BL59" s="28"/>
      <c r="BM59" s="28"/>
      <c r="BN59" s="28"/>
      <c r="BO59" s="28"/>
      <c r="BP59" s="28"/>
      <c r="BQ59" s="28"/>
      <c r="BR59" s="28"/>
      <c r="BS59" s="28"/>
      <c r="BT59" s="28"/>
      <c r="BU59" s="28"/>
      <c r="BV59" s="28"/>
      <c r="BW59" s="28"/>
      <c r="BX59" s="28"/>
      <c r="BY59" s="28"/>
      <c r="BZ59" s="28"/>
      <c r="CA59" s="28"/>
      <c r="CB59" s="28"/>
      <c r="CC59" s="28"/>
      <c r="CD59" s="28"/>
      <c r="CE59" s="28"/>
      <c r="CF59" s="28"/>
      <c r="CG59" s="28"/>
      <c r="CH59" s="28"/>
      <c r="CI59" s="28"/>
      <c r="CJ59" s="28"/>
      <c r="CK59" s="28"/>
      <c r="CL59" s="28"/>
      <c r="CM59" s="28"/>
      <c r="CN59" s="28"/>
      <c r="CO59" s="28"/>
      <c r="CP59" s="28"/>
      <c r="CQ59" s="28"/>
      <c r="CR59" s="28"/>
      <c r="CS59" s="28"/>
      <c r="CT59" s="28"/>
      <c r="CU59" s="28"/>
      <c r="CV59" s="28"/>
      <c r="CW59" s="28"/>
      <c r="CX59" s="28"/>
      <c r="CY59" s="28"/>
      <c r="CZ59" s="28"/>
      <c r="DA59" s="28"/>
      <c r="DB59" s="28"/>
      <c r="DC59" s="28"/>
      <c r="DD59" s="28"/>
      <c r="DE59" s="28"/>
      <c r="DF59" s="28"/>
      <c r="DG59" s="28"/>
      <c r="DH59" s="28"/>
      <c r="DI59" s="28"/>
      <c r="DJ59" s="28"/>
      <c r="DK59" s="28"/>
      <c r="DL59" s="28"/>
      <c r="DM59" s="28"/>
      <c r="DN59" s="28"/>
      <c r="DO59" s="28"/>
      <c r="DP59" s="28"/>
      <c r="DQ59" s="28"/>
      <c r="DR59" s="28"/>
      <c r="DS59" s="28"/>
      <c r="DT59" s="28"/>
      <c r="DU59" s="28"/>
      <c r="DV59" s="28"/>
      <c r="DW59" s="28"/>
      <c r="DX59" s="28"/>
      <c r="DY59" s="28"/>
      <c r="DZ59" s="28"/>
      <c r="EA59" s="28"/>
      <c r="EB59" s="28"/>
      <c r="EC59" s="28"/>
      <c r="ED59" s="28"/>
      <c r="EE59" s="28"/>
      <c r="EF59" s="28"/>
      <c r="EG59" s="28"/>
      <c r="EH59" s="28"/>
      <c r="EI59" s="28"/>
      <c r="EJ59" s="28"/>
      <c r="EK59" s="28"/>
      <c r="EL59" s="28"/>
      <c r="EM59" s="28"/>
      <c r="EN59" s="28"/>
      <c r="EO59" s="28"/>
      <c r="EP59" s="28"/>
      <c r="EQ59" s="28"/>
      <c r="ER59" s="28"/>
      <c r="ES59" s="28"/>
      <c r="ET59" s="28"/>
      <c r="EU59" s="28"/>
      <c r="EV59" s="28"/>
      <c r="EW59" s="28"/>
      <c r="EX59" s="28"/>
      <c r="EY59" s="28"/>
      <c r="EZ59" s="28"/>
      <c r="FA59" s="28"/>
      <c r="FB59" s="28"/>
      <c r="FC59" s="28"/>
      <c r="FD59" s="28"/>
      <c r="FE59" s="28"/>
      <c r="FF59" s="28"/>
      <c r="FG59" s="28"/>
      <c r="FH59" s="28"/>
      <c r="FI59" s="28"/>
      <c r="FJ59" s="28"/>
      <c r="FK59" s="28"/>
      <c r="FL59" s="28"/>
      <c r="FM59" s="28"/>
      <c r="FN59" s="28"/>
      <c r="FO59" s="28"/>
      <c r="FP59" s="28"/>
      <c r="FQ59" s="28"/>
      <c r="FR59" s="28"/>
      <c r="FS59" s="28"/>
      <c r="FT59" s="28"/>
      <c r="FU59" s="28"/>
      <c r="FV59" s="28"/>
      <c r="FW59" s="28"/>
      <c r="FX59" s="28"/>
      <c r="FY59" s="28"/>
      <c r="FZ59" s="28"/>
      <c r="GA59" s="28"/>
      <c r="GB59" s="28"/>
      <c r="GC59" s="28"/>
      <c r="GD59" s="28"/>
      <c r="GE59" s="28"/>
      <c r="GF59" s="28"/>
      <c r="GG59" s="28"/>
      <c r="GH59" s="28"/>
      <c r="GI59" s="28"/>
      <c r="GJ59" s="28"/>
      <c r="GK59" s="28"/>
      <c r="GL59" s="28"/>
      <c r="GM59" s="28"/>
      <c r="GN59" s="28"/>
      <c r="GO59" s="28"/>
      <c r="GP59" s="28"/>
      <c r="GQ59" s="28"/>
      <c r="GR59" s="28"/>
      <c r="GS59" s="28"/>
      <c r="GT59" s="28"/>
      <c r="GU59" s="28"/>
      <c r="GV59" s="28"/>
      <c r="GW59" s="28"/>
      <c r="GX59" s="28"/>
      <c r="GY59" s="28"/>
      <c r="GZ59" s="28"/>
      <c r="HA59" s="28"/>
      <c r="HB59" s="28"/>
      <c r="HC59" s="28"/>
      <c r="HD59" s="28"/>
      <c r="HE59" s="28"/>
      <c r="HF59" s="28"/>
      <c r="HG59" s="28"/>
      <c r="HH59" s="28"/>
      <c r="HI59" s="28"/>
      <c r="HJ59" s="28"/>
      <c r="HK59" s="28"/>
      <c r="HL59" s="28"/>
      <c r="HM59" s="28"/>
      <c r="HN59" s="28"/>
      <c r="HO59" s="28"/>
      <c r="HP59" s="28"/>
      <c r="HQ59" s="28"/>
      <c r="HR59" s="28"/>
      <c r="HS59" s="28"/>
      <c r="HT59" s="28"/>
      <c r="HU59" s="28"/>
      <c r="HV59" s="28"/>
      <c r="HW59" s="28"/>
      <c r="HX59" s="28"/>
      <c r="HY59" s="28"/>
      <c r="HZ59" s="28"/>
      <c r="IA59" s="28"/>
      <c r="IB59" s="28"/>
      <c r="IC59" s="28"/>
      <c r="ID59" s="28"/>
      <c r="IE59" s="28"/>
      <c r="IF59" s="28"/>
      <c r="IG59" s="28"/>
      <c r="IH59" s="28"/>
      <c r="II59" s="28"/>
      <c r="IJ59" s="28"/>
      <c r="IK59" s="28"/>
      <c r="IL59" s="28"/>
      <c r="IM59" s="28"/>
      <c r="IN59" s="28"/>
      <c r="IO59" s="28"/>
      <c r="IP59" s="28"/>
      <c r="IQ59" s="28"/>
      <c r="IR59" s="28"/>
      <c r="IS59" s="28"/>
      <c r="IT59" s="28"/>
      <c r="IU59" s="28"/>
      <c r="IV59" s="28"/>
      <c r="IW59" s="28"/>
      <c r="IX59" s="28"/>
      <c r="IY59" s="28"/>
      <c r="IZ59" s="28"/>
      <c r="JA59" s="28"/>
      <c r="JB59" s="28"/>
      <c r="JC59" s="28"/>
      <c r="JD59" s="28"/>
      <c r="JE59" s="28"/>
      <c r="JF59" s="28"/>
      <c r="JG59" s="28"/>
      <c r="JH59" s="28"/>
      <c r="JI59" s="28"/>
      <c r="JJ59" s="28"/>
      <c r="JK59" s="28"/>
      <c r="JL59" s="28"/>
      <c r="JM59" s="28"/>
      <c r="JN59" s="28"/>
      <c r="JO59" s="28"/>
      <c r="JP59" s="28"/>
      <c r="JQ59" s="28"/>
      <c r="JR59" s="28"/>
      <c r="JS59" s="28"/>
      <c r="JT59" s="28"/>
      <c r="JU59" s="28"/>
      <c r="JV59" s="28"/>
      <c r="JW59" s="28"/>
      <c r="JX59" s="28"/>
      <c r="JY59" s="28"/>
      <c r="JZ59" s="28"/>
      <c r="KA59" s="28"/>
      <c r="KB59" s="28"/>
      <c r="KC59" s="28"/>
      <c r="KD59" s="28"/>
      <c r="KE59" s="28"/>
      <c r="KF59" s="28"/>
      <c r="KG59" s="28"/>
      <c r="KH59" s="28"/>
      <c r="KI59" s="28"/>
      <c r="KJ59" s="28"/>
      <c r="KK59" s="28"/>
      <c r="KL59" s="28"/>
      <c r="KM59" s="28"/>
      <c r="KN59" s="28"/>
      <c r="KO59" s="28"/>
      <c r="KP59" s="28"/>
      <c r="KQ59" s="28"/>
      <c r="KR59" s="28"/>
      <c r="KS59" s="28"/>
      <c r="KT59" s="28"/>
      <c r="KU59" s="28"/>
      <c r="KV59" s="28"/>
      <c r="KW59" s="28"/>
      <c r="KX59" s="28"/>
      <c r="KY59" s="28"/>
      <c r="KZ59" s="28"/>
      <c r="LA59" s="28"/>
      <c r="LB59" s="28"/>
      <c r="LC59" s="28"/>
      <c r="LD59" s="28"/>
      <c r="LE59" s="28"/>
      <c r="LF59" s="28"/>
      <c r="LG59" s="28"/>
      <c r="LH59" s="28"/>
      <c r="LI59" s="28"/>
      <c r="LJ59" s="28"/>
      <c r="LK59" s="28"/>
      <c r="LL59" s="28"/>
      <c r="LM59" s="28"/>
      <c r="LN59" s="28"/>
      <c r="LO59" s="28"/>
      <c r="LP59" s="28"/>
      <c r="LQ59" s="28"/>
      <c r="LR59" s="28"/>
      <c r="LS59" s="28"/>
      <c r="LT59" s="28"/>
      <c r="LU59" s="28"/>
      <c r="LV59" s="28"/>
      <c r="LW59" s="28"/>
      <c r="LX59" s="28"/>
      <c r="LY59" s="28"/>
      <c r="LZ59" s="28"/>
      <c r="MA59" s="28"/>
      <c r="MB59" s="28"/>
      <c r="MC59" s="28"/>
      <c r="MD59" s="28"/>
      <c r="ME59" s="28"/>
      <c r="MF59" s="28"/>
      <c r="MG59" s="28"/>
      <c r="MH59" s="28"/>
      <c r="MI59" s="28"/>
      <c r="MJ59" s="28"/>
      <c r="MK59" s="28"/>
      <c r="ML59" s="28"/>
      <c r="MM59" s="28"/>
      <c r="MN59" s="28"/>
      <c r="MO59" s="28"/>
      <c r="MP59" s="28"/>
      <c r="MQ59" s="28"/>
      <c r="MR59" s="28"/>
      <c r="MS59" s="28"/>
      <c r="MT59" s="28"/>
      <c r="MU59" s="28"/>
      <c r="MV59" s="28"/>
      <c r="MW59" s="28"/>
      <c r="MX59" s="28"/>
      <c r="MY59" s="28"/>
      <c r="MZ59" s="28"/>
      <c r="NA59" s="28"/>
      <c r="NB59" s="28"/>
      <c r="NC59" s="28"/>
      <c r="ND59" s="28"/>
      <c r="NE59" s="28"/>
      <c r="NF59" s="28"/>
      <c r="NG59" s="28"/>
      <c r="NH59" s="28"/>
      <c r="NI59" s="28"/>
      <c r="NJ59" s="28"/>
      <c r="NK59" s="28"/>
      <c r="NL59" s="28"/>
      <c r="NM59" s="28"/>
      <c r="NN59" s="28"/>
      <c r="NO59" s="28"/>
      <c r="NP59" s="28"/>
      <c r="NQ59" s="28"/>
      <c r="NR59" s="28"/>
      <c r="NS59" s="28"/>
      <c r="NT59" s="28"/>
      <c r="NU59" s="28"/>
      <c r="NV59" s="28"/>
      <c r="NW59" s="28"/>
      <c r="NX59" s="28"/>
      <c r="NY59" s="28"/>
      <c r="NZ59" s="28"/>
      <c r="OA59" s="28"/>
      <c r="OB59" s="28"/>
      <c r="OC59" s="28"/>
      <c r="OD59" s="28"/>
      <c r="OE59" s="28"/>
      <c r="OF59" s="28"/>
      <c r="OG59" s="28"/>
      <c r="OH59" s="28"/>
      <c r="OI59" s="28"/>
      <c r="OJ59" s="28"/>
      <c r="OK59" s="28"/>
      <c r="OL59" s="28"/>
      <c r="OM59" s="28"/>
      <c r="ON59" s="28"/>
      <c r="OO59" s="28"/>
      <c r="OP59" s="28"/>
      <c r="OQ59" s="28"/>
      <c r="OR59" s="28"/>
      <c r="OS59" s="28"/>
      <c r="OT59" s="28"/>
      <c r="OU59" s="28"/>
      <c r="OV59" s="28"/>
      <c r="OW59" s="28"/>
      <c r="OX59" s="28"/>
      <c r="OY59" s="28"/>
      <c r="OZ59" s="28"/>
      <c r="PA59" s="28"/>
      <c r="PB59" s="28"/>
      <c r="PC59" s="28"/>
      <c r="PD59" s="28"/>
      <c r="PE59" s="28"/>
      <c r="PF59" s="28"/>
      <c r="PG59" s="28"/>
      <c r="PH59" s="28"/>
      <c r="PI59" s="28"/>
      <c r="PJ59" s="28"/>
      <c r="PK59" s="28"/>
      <c r="PL59" s="28"/>
      <c r="PM59" s="28"/>
      <c r="PN59" s="28"/>
      <c r="PO59" s="28"/>
      <c r="PP59" s="28"/>
      <c r="PQ59" s="28"/>
      <c r="PR59" s="28"/>
      <c r="PS59" s="28"/>
      <c r="PT59" s="28"/>
      <c r="PU59" s="28"/>
      <c r="PV59" s="28"/>
      <c r="PW59" s="28"/>
      <c r="PX59" s="28"/>
      <c r="PY59" s="28"/>
      <c r="PZ59" s="28"/>
      <c r="QA59" s="28"/>
      <c r="QB59" s="28"/>
      <c r="QC59" s="28"/>
      <c r="QD59" s="28"/>
      <c r="QE59" s="28"/>
      <c r="QF59" s="28"/>
      <c r="QG59" s="28"/>
      <c r="QH59" s="28"/>
      <c r="QI59" s="28"/>
      <c r="QJ59" s="28"/>
      <c r="QK59" s="28"/>
      <c r="QL59" s="28"/>
      <c r="QM59" s="28"/>
      <c r="QN59" s="28"/>
      <c r="QO59" s="28"/>
      <c r="QP59" s="28"/>
      <c r="QQ59" s="28"/>
      <c r="QR59" s="28"/>
      <c r="QS59" s="28"/>
      <c r="QT59" s="28"/>
      <c r="QU59" s="28"/>
      <c r="QV59" s="28"/>
      <c r="QW59" s="28"/>
      <c r="QX59" s="28"/>
      <c r="QY59" s="28"/>
      <c r="QZ59" s="28"/>
      <c r="RA59" s="28"/>
      <c r="RB59" s="28"/>
      <c r="RC59" s="28"/>
      <c r="RD59" s="28"/>
      <c r="RE59" s="28"/>
      <c r="RF59" s="28"/>
      <c r="RG59" s="28"/>
      <c r="RH59" s="28"/>
      <c r="RI59" s="28"/>
      <c r="RJ59" s="28"/>
      <c r="RK59" s="28"/>
      <c r="RL59" s="28"/>
      <c r="RM59" s="28"/>
      <c r="RN59" s="28"/>
      <c r="RO59" s="28"/>
      <c r="RP59" s="28"/>
      <c r="RQ59" s="28"/>
      <c r="RR59" s="28"/>
      <c r="RS59" s="28"/>
      <c r="RT59" s="28"/>
      <c r="RU59" s="28"/>
      <c r="RV59" s="28"/>
      <c r="RW59" s="28"/>
      <c r="RX59" s="28"/>
      <c r="RY59" s="28"/>
      <c r="RZ59" s="28"/>
      <c r="SA59" s="28"/>
      <c r="SB59" s="28"/>
      <c r="SC59" s="28"/>
      <c r="SD59" s="28"/>
      <c r="SE59" s="28"/>
      <c r="SF59" s="28"/>
      <c r="SG59" s="28"/>
      <c r="SH59" s="28"/>
      <c r="SI59" s="28"/>
      <c r="SJ59" s="28"/>
      <c r="SK59" s="28"/>
      <c r="SL59" s="28"/>
      <c r="SM59" s="28"/>
      <c r="SN59" s="28"/>
      <c r="SO59" s="28"/>
      <c r="SP59" s="28"/>
      <c r="SQ59" s="28"/>
      <c r="SR59" s="28"/>
      <c r="SS59" s="28"/>
      <c r="ST59" s="28"/>
      <c r="SU59" s="28"/>
      <c r="SV59" s="28"/>
      <c r="SW59" s="28"/>
      <c r="SX59" s="28"/>
      <c r="SY59" s="28"/>
      <c r="SZ59" s="28"/>
      <c r="TA59" s="28"/>
      <c r="TB59" s="28"/>
      <c r="TC59" s="28"/>
      <c r="TD59" s="28"/>
      <c r="TE59" s="28"/>
      <c r="TF59" s="28"/>
      <c r="TG59" s="28"/>
      <c r="TH59" s="28"/>
      <c r="TI59" s="28"/>
      <c r="TJ59" s="28"/>
      <c r="TK59" s="28"/>
      <c r="TL59" s="28"/>
      <c r="TM59" s="28"/>
      <c r="TN59" s="28"/>
      <c r="TO59" s="28"/>
      <c r="TP59" s="28"/>
      <c r="TQ59" s="28"/>
      <c r="TR59" s="28"/>
      <c r="TS59" s="28"/>
      <c r="TT59" s="28"/>
      <c r="TU59" s="28"/>
      <c r="TV59" s="28"/>
      <c r="TW59" s="28"/>
      <c r="TX59" s="28"/>
      <c r="TY59" s="28"/>
      <c r="TZ59" s="28"/>
      <c r="UA59" s="28"/>
      <c r="UB59" s="28"/>
      <c r="UC59" s="28"/>
      <c r="UD59" s="28"/>
      <c r="UE59" s="28"/>
      <c r="UF59" s="28"/>
      <c r="UG59" s="28"/>
      <c r="UH59" s="28"/>
      <c r="UI59" s="28"/>
      <c r="UJ59" s="28"/>
      <c r="UK59" s="28"/>
      <c r="UL59" s="28"/>
      <c r="UM59" s="28"/>
      <c r="UN59" s="28"/>
      <c r="UO59" s="28"/>
      <c r="UP59" s="28"/>
      <c r="UQ59" s="28"/>
      <c r="UR59" s="28"/>
      <c r="US59" s="28"/>
      <c r="UT59" s="28"/>
      <c r="UU59" s="28"/>
      <c r="UV59" s="28"/>
      <c r="UW59" s="28"/>
      <c r="UX59" s="28"/>
      <c r="UY59" s="28"/>
      <c r="UZ59" s="28"/>
      <c r="VA59" s="28"/>
      <c r="VB59" s="28"/>
      <c r="VC59" s="28"/>
      <c r="VD59" s="28"/>
      <c r="VE59" s="28"/>
      <c r="VF59" s="28"/>
      <c r="VG59" s="28"/>
      <c r="VH59" s="28"/>
      <c r="VI59" s="28"/>
      <c r="VJ59" s="28"/>
      <c r="VK59" s="28"/>
      <c r="VL59" s="28"/>
      <c r="VM59" s="28"/>
      <c r="VN59" s="28"/>
      <c r="VO59" s="28"/>
      <c r="VP59" s="28"/>
      <c r="VQ59" s="28"/>
      <c r="VR59" s="28"/>
      <c r="VS59" s="28"/>
      <c r="VT59" s="28"/>
      <c r="VU59" s="28"/>
      <c r="VV59" s="28"/>
      <c r="VW59" s="28"/>
      <c r="VX59" s="28"/>
      <c r="VY59" s="28"/>
      <c r="VZ59" s="28"/>
      <c r="WA59" s="28"/>
      <c r="WB59" s="28"/>
      <c r="WC59" s="28"/>
      <c r="WD59" s="28"/>
      <c r="WE59" s="28"/>
      <c r="WF59" s="28"/>
      <c r="WG59" s="28"/>
      <c r="WH59" s="28"/>
      <c r="WI59" s="28"/>
      <c r="WJ59" s="28"/>
      <c r="WK59" s="28"/>
      <c r="WL59" s="28"/>
      <c r="WM59" s="28"/>
      <c r="WN59" s="28"/>
      <c r="WO59" s="28"/>
      <c r="WP59" s="28"/>
      <c r="WQ59" s="28"/>
      <c r="WR59" s="28"/>
      <c r="WS59" s="28"/>
      <c r="WT59" s="28"/>
      <c r="WU59" s="28"/>
      <c r="WV59" s="28"/>
      <c r="WW59" s="28"/>
      <c r="WX59" s="28"/>
      <c r="WY59" s="28"/>
      <c r="WZ59" s="28"/>
      <c r="XA59" s="28"/>
      <c r="XB59" s="28"/>
      <c r="XC59" s="28"/>
      <c r="XD59" s="28"/>
      <c r="XE59" s="28"/>
      <c r="XF59" s="28"/>
      <c r="XG59" s="28"/>
      <c r="XH59" s="28"/>
      <c r="XI59" s="28"/>
      <c r="XJ59" s="28"/>
      <c r="XK59" s="28"/>
      <c r="XL59" s="28"/>
      <c r="XM59" s="28"/>
      <c r="XN59" s="28"/>
      <c r="XO59" s="28"/>
      <c r="XP59" s="28"/>
      <c r="XQ59" s="28"/>
      <c r="XR59" s="28"/>
      <c r="XS59" s="28"/>
      <c r="XT59" s="28"/>
      <c r="XU59" s="28"/>
      <c r="XV59" s="28"/>
      <c r="XW59" s="28"/>
      <c r="XX59" s="28"/>
      <c r="XY59" s="28"/>
      <c r="XZ59" s="28"/>
      <c r="YA59" s="28"/>
      <c r="YB59" s="28"/>
      <c r="YC59" s="28"/>
      <c r="YD59" s="28"/>
      <c r="YE59" s="28"/>
      <c r="YF59" s="28"/>
      <c r="YG59" s="28"/>
      <c r="YH59" s="28"/>
      <c r="YI59" s="28"/>
      <c r="YJ59" s="28"/>
      <c r="YK59" s="28"/>
      <c r="YL59" s="28"/>
      <c r="YM59" s="28"/>
      <c r="YN59" s="28"/>
      <c r="YO59" s="28"/>
      <c r="YP59" s="28"/>
      <c r="YQ59" s="28"/>
      <c r="YR59" s="28"/>
      <c r="YS59" s="28"/>
      <c r="YT59" s="28"/>
      <c r="YU59" s="28"/>
      <c r="YV59" s="28"/>
      <c r="YW59" s="28"/>
      <c r="YX59" s="28"/>
      <c r="YY59" s="28"/>
      <c r="YZ59" s="28"/>
      <c r="ZA59" s="28"/>
      <c r="ZB59" s="28"/>
      <c r="ZC59" s="28"/>
      <c r="ZD59" s="28"/>
      <c r="ZE59" s="28"/>
      <c r="ZF59" s="28"/>
      <c r="ZG59" s="28"/>
      <c r="ZH59" s="28"/>
      <c r="ZI59" s="28"/>
      <c r="ZJ59" s="28"/>
      <c r="ZK59" s="28"/>
      <c r="ZL59" s="28"/>
      <c r="ZM59" s="28"/>
      <c r="ZN59" s="28"/>
      <c r="ZO59" s="28"/>
      <c r="ZP59" s="28"/>
      <c r="ZQ59" s="28"/>
      <c r="ZR59" s="28"/>
      <c r="ZS59" s="28"/>
      <c r="ZT59" s="28"/>
      <c r="ZU59" s="28"/>
      <c r="ZV59" s="28"/>
      <c r="ZW59" s="28"/>
      <c r="ZX59" s="28"/>
      <c r="ZY59" s="28"/>
      <c r="ZZ59" s="28"/>
      <c r="AAA59" s="28"/>
      <c r="AAB59" s="28"/>
      <c r="AAC59" s="28"/>
      <c r="AAD59" s="28"/>
      <c r="AAE59" s="28"/>
      <c r="AAF59" s="28"/>
      <c r="AAG59" s="28"/>
      <c r="AAH59" s="28"/>
      <c r="AAI59" s="28"/>
      <c r="AAJ59" s="28"/>
      <c r="AAK59" s="28"/>
      <c r="AAL59" s="28"/>
      <c r="AAM59" s="28"/>
      <c r="AAN59" s="28"/>
      <c r="AAO59" s="28"/>
      <c r="AAP59" s="28"/>
      <c r="AAQ59" s="28"/>
      <c r="AAR59" s="28"/>
      <c r="AAS59" s="28"/>
      <c r="AAT59" s="28"/>
      <c r="AAU59" s="28"/>
      <c r="AAV59" s="28"/>
      <c r="AAW59" s="28"/>
      <c r="AAX59" s="28"/>
      <c r="AAY59" s="28"/>
      <c r="AAZ59" s="28"/>
      <c r="ABA59" s="28"/>
      <c r="ABB59" s="28"/>
      <c r="ABC59" s="28"/>
      <c r="ABD59" s="28"/>
      <c r="ABE59" s="28"/>
      <c r="ABF59" s="28"/>
      <c r="ABG59" s="28"/>
      <c r="ABH59" s="28"/>
      <c r="ABI59" s="28"/>
      <c r="ABJ59" s="28"/>
      <c r="ABK59" s="28"/>
      <c r="ABL59" s="28"/>
      <c r="ABM59" s="28"/>
      <c r="ABN59" s="28"/>
      <c r="ABO59" s="28"/>
      <c r="ABP59" s="28"/>
      <c r="ABQ59" s="28"/>
      <c r="ABR59" s="28"/>
      <c r="ABS59" s="28"/>
      <c r="ABT59" s="28"/>
      <c r="ABU59" s="28"/>
      <c r="ABV59" s="28"/>
      <c r="ABW59" s="28"/>
      <c r="ABX59" s="28"/>
      <c r="ABY59" s="28"/>
      <c r="ABZ59" s="28"/>
      <c r="ACA59" s="28"/>
      <c r="ACB59" s="28"/>
      <c r="ACC59" s="28"/>
      <c r="ACD59" s="28"/>
      <c r="ACE59" s="28"/>
      <c r="ACF59" s="28"/>
      <c r="ACG59" s="28"/>
      <c r="ACH59" s="28"/>
      <c r="ACI59" s="28"/>
      <c r="ACJ59" s="28"/>
      <c r="ACK59" s="28"/>
      <c r="ACL59" s="28"/>
      <c r="ACM59" s="28"/>
      <c r="ACN59" s="28"/>
      <c r="ACO59" s="28"/>
      <c r="ACP59" s="28"/>
      <c r="ACQ59" s="28"/>
      <c r="ACR59" s="28"/>
      <c r="ACS59" s="28"/>
    </row>
    <row r="60" spans="1:773">
      <c r="F60"/>
      <c r="L60" s="28"/>
      <c r="M60" s="28"/>
      <c r="N60" s="28"/>
      <c r="O60" s="28"/>
      <c r="P60" s="28"/>
      <c r="Q60" s="28"/>
      <c r="R60" s="28"/>
      <c r="S60" s="28"/>
      <c r="T60" s="28"/>
      <c r="U60" s="28"/>
      <c r="V60" s="28"/>
      <c r="W60" s="28"/>
      <c r="X60" s="28"/>
      <c r="Y60" s="28"/>
      <c r="Z60" s="28"/>
      <c r="AA60" s="28"/>
      <c r="AB60" s="28"/>
      <c r="AC60" s="28"/>
      <c r="AD60" s="28"/>
      <c r="AE60" s="28"/>
      <c r="AF60" s="28"/>
      <c r="AG60" s="28"/>
      <c r="AH60" s="28"/>
      <c r="AI60" s="28"/>
      <c r="AJ60" s="28"/>
      <c r="AK60" s="28"/>
      <c r="AL60" s="28"/>
      <c r="AM60" s="28"/>
      <c r="AN60" s="28"/>
      <c r="AO60" s="28"/>
      <c r="AP60" s="28"/>
      <c r="AQ60" s="28"/>
      <c r="AR60" s="28"/>
      <c r="AS60" s="28"/>
      <c r="AT60" s="28"/>
      <c r="AU60" s="28"/>
      <c r="AV60" s="28"/>
      <c r="AW60" s="28"/>
      <c r="AX60" s="28"/>
      <c r="AY60" s="28"/>
      <c r="AZ60" s="28"/>
      <c r="BA60" s="28"/>
      <c r="BB60" s="28"/>
      <c r="BC60" s="28"/>
      <c r="BD60" s="28"/>
      <c r="BE60" s="28"/>
      <c r="BF60" s="28"/>
      <c r="BG60" s="28"/>
      <c r="BH60" s="28"/>
      <c r="BI60" s="28"/>
      <c r="BJ60" s="28"/>
      <c r="BK60" s="28"/>
      <c r="BL60" s="28"/>
      <c r="BM60" s="28"/>
      <c r="BN60" s="28"/>
      <c r="BO60" s="28"/>
      <c r="BP60" s="28"/>
      <c r="BQ60" s="28"/>
      <c r="BR60" s="28"/>
      <c r="BS60" s="28"/>
      <c r="BT60" s="28"/>
      <c r="BU60" s="28"/>
      <c r="BV60" s="28"/>
      <c r="BW60" s="28"/>
      <c r="BX60" s="28"/>
      <c r="BY60" s="28"/>
      <c r="BZ60" s="28"/>
      <c r="CA60" s="28"/>
      <c r="CB60" s="28"/>
      <c r="CC60" s="28"/>
      <c r="CD60" s="28"/>
      <c r="CE60" s="28"/>
      <c r="CF60" s="28"/>
      <c r="CG60" s="28"/>
      <c r="CH60" s="28"/>
      <c r="CI60" s="28"/>
      <c r="CJ60" s="28"/>
      <c r="CK60" s="28"/>
      <c r="CL60" s="28"/>
      <c r="CM60" s="28"/>
      <c r="CN60" s="28"/>
      <c r="CO60" s="28"/>
      <c r="CP60" s="28"/>
      <c r="CQ60" s="28"/>
      <c r="CR60" s="28"/>
      <c r="CS60" s="28"/>
      <c r="CT60" s="28"/>
      <c r="CU60" s="28"/>
      <c r="CV60" s="28"/>
      <c r="CW60" s="28"/>
      <c r="CX60" s="28"/>
      <c r="CY60" s="28"/>
      <c r="CZ60" s="28"/>
      <c r="DA60" s="28"/>
      <c r="DB60" s="28"/>
      <c r="DC60" s="28"/>
      <c r="DD60" s="28"/>
      <c r="DE60" s="28"/>
      <c r="DF60" s="28"/>
      <c r="DG60" s="28"/>
      <c r="DH60" s="28"/>
      <c r="DI60" s="28"/>
      <c r="DJ60" s="28"/>
      <c r="DK60" s="28"/>
      <c r="DL60" s="28"/>
      <c r="DM60" s="28"/>
      <c r="DN60" s="28"/>
      <c r="DO60" s="28"/>
      <c r="DP60" s="28"/>
      <c r="DQ60" s="28"/>
      <c r="DR60" s="28"/>
      <c r="DS60" s="28"/>
      <c r="DT60" s="28"/>
      <c r="DU60" s="28"/>
      <c r="DV60" s="28"/>
      <c r="DW60" s="28"/>
      <c r="DX60" s="28"/>
      <c r="DY60" s="28"/>
      <c r="DZ60" s="28"/>
      <c r="EA60" s="28"/>
      <c r="EB60" s="28"/>
      <c r="EC60" s="28"/>
      <c r="ED60" s="28"/>
      <c r="EE60" s="28"/>
      <c r="EF60" s="28"/>
      <c r="EG60" s="28"/>
      <c r="EH60" s="28"/>
      <c r="EI60" s="28"/>
      <c r="EJ60" s="28"/>
      <c r="EK60" s="28"/>
      <c r="EL60" s="28"/>
      <c r="EM60" s="28"/>
      <c r="EN60" s="28"/>
      <c r="EO60" s="28"/>
      <c r="EP60" s="28"/>
      <c r="EQ60" s="28"/>
      <c r="ER60" s="28"/>
      <c r="ES60" s="28"/>
      <c r="ET60" s="28"/>
      <c r="EU60" s="28"/>
      <c r="EV60" s="28"/>
      <c r="EW60" s="28"/>
      <c r="EX60" s="28"/>
      <c r="EY60" s="28"/>
      <c r="EZ60" s="28"/>
      <c r="FA60" s="28"/>
      <c r="FB60" s="28"/>
      <c r="FC60" s="28"/>
      <c r="FD60" s="28"/>
      <c r="FE60" s="28"/>
      <c r="FF60" s="28"/>
      <c r="FG60" s="28"/>
      <c r="FH60" s="28"/>
      <c r="FI60" s="28"/>
      <c r="FJ60" s="28"/>
      <c r="FK60" s="28"/>
      <c r="FL60" s="28"/>
      <c r="FM60" s="28"/>
      <c r="FN60" s="28"/>
      <c r="FO60" s="28"/>
      <c r="FP60" s="28"/>
      <c r="FQ60" s="28"/>
      <c r="FR60" s="28"/>
      <c r="FS60" s="28"/>
      <c r="FT60" s="28"/>
      <c r="FU60" s="28"/>
      <c r="FV60" s="28"/>
      <c r="FW60" s="28"/>
      <c r="FX60" s="28"/>
      <c r="FY60" s="28"/>
      <c r="FZ60" s="28"/>
      <c r="GA60" s="28"/>
      <c r="GB60" s="28"/>
      <c r="GC60" s="28"/>
      <c r="GD60" s="28"/>
      <c r="GE60" s="28"/>
      <c r="GF60" s="28"/>
      <c r="GG60" s="28"/>
      <c r="GH60" s="28"/>
      <c r="GI60" s="28"/>
      <c r="GJ60" s="28"/>
      <c r="GK60" s="28"/>
      <c r="GL60" s="28"/>
      <c r="GM60" s="28"/>
      <c r="GN60" s="28"/>
      <c r="GO60" s="28"/>
      <c r="GP60" s="28"/>
      <c r="GQ60" s="28"/>
      <c r="GR60" s="28"/>
      <c r="GS60" s="28"/>
      <c r="GT60" s="28"/>
      <c r="GU60" s="28"/>
      <c r="GV60" s="28"/>
      <c r="GW60" s="28"/>
      <c r="GX60" s="28"/>
      <c r="GY60" s="28"/>
      <c r="GZ60" s="28"/>
      <c r="HA60" s="28"/>
      <c r="HB60" s="28"/>
      <c r="HC60" s="28"/>
      <c r="HD60" s="28"/>
      <c r="HE60" s="28"/>
      <c r="HF60" s="28"/>
      <c r="HG60" s="28"/>
      <c r="HH60" s="28"/>
      <c r="HI60" s="28"/>
      <c r="HJ60" s="28"/>
      <c r="HK60" s="28"/>
      <c r="HL60" s="28"/>
      <c r="HM60" s="28"/>
      <c r="HN60" s="28"/>
      <c r="HO60" s="28"/>
      <c r="HP60" s="28"/>
      <c r="HQ60" s="28"/>
      <c r="HR60" s="28"/>
      <c r="HS60" s="28"/>
      <c r="HT60" s="28"/>
      <c r="HU60" s="28"/>
      <c r="HV60" s="28"/>
      <c r="HW60" s="28"/>
      <c r="HX60" s="28"/>
      <c r="HY60" s="28"/>
      <c r="HZ60" s="28"/>
      <c r="IA60" s="28"/>
      <c r="IB60" s="28"/>
      <c r="IC60" s="28"/>
      <c r="ID60" s="28"/>
      <c r="IE60" s="28"/>
      <c r="IF60" s="28"/>
      <c r="IG60" s="28"/>
      <c r="IH60" s="28"/>
      <c r="II60" s="28"/>
      <c r="IJ60" s="28"/>
      <c r="IK60" s="28"/>
      <c r="IL60" s="28"/>
      <c r="IM60" s="28"/>
      <c r="IN60" s="28"/>
      <c r="IO60" s="28"/>
      <c r="IP60" s="28"/>
      <c r="IQ60" s="28"/>
      <c r="IR60" s="28"/>
      <c r="IS60" s="28"/>
      <c r="IT60" s="28"/>
      <c r="IU60" s="28"/>
      <c r="IV60" s="28"/>
      <c r="IW60" s="28"/>
      <c r="IX60" s="28"/>
      <c r="IY60" s="28"/>
      <c r="IZ60" s="28"/>
      <c r="JA60" s="28"/>
      <c r="JB60" s="28"/>
      <c r="JC60" s="28"/>
      <c r="JD60" s="28"/>
      <c r="JE60" s="28"/>
      <c r="JF60" s="28"/>
      <c r="JG60" s="28"/>
      <c r="JH60" s="28"/>
      <c r="JI60" s="28"/>
      <c r="JJ60" s="28"/>
      <c r="JK60" s="28"/>
      <c r="JL60" s="28"/>
      <c r="JM60" s="28"/>
      <c r="JN60" s="28"/>
      <c r="JO60" s="28"/>
      <c r="JP60" s="28"/>
      <c r="JQ60" s="28"/>
      <c r="JR60" s="28"/>
      <c r="JS60" s="28"/>
      <c r="JT60" s="28"/>
      <c r="JU60" s="28"/>
      <c r="JV60" s="28"/>
      <c r="JW60" s="28"/>
      <c r="JX60" s="28"/>
      <c r="JY60" s="28"/>
      <c r="JZ60" s="28"/>
      <c r="KA60" s="28"/>
      <c r="KB60" s="28"/>
      <c r="KC60" s="28"/>
      <c r="KD60" s="28"/>
      <c r="KE60" s="28"/>
      <c r="KF60" s="28"/>
      <c r="KG60" s="28"/>
      <c r="KH60" s="28"/>
      <c r="KI60" s="28"/>
      <c r="KJ60" s="28"/>
      <c r="KK60" s="28"/>
      <c r="KL60" s="28"/>
      <c r="KM60" s="28"/>
      <c r="KN60" s="28"/>
      <c r="KO60" s="28"/>
      <c r="KP60" s="28"/>
      <c r="KQ60" s="28"/>
      <c r="KR60" s="28"/>
      <c r="KS60" s="28"/>
      <c r="KT60" s="28"/>
      <c r="KU60" s="28"/>
      <c r="KV60" s="28"/>
      <c r="KW60" s="28"/>
      <c r="KX60" s="28"/>
      <c r="KY60" s="28"/>
      <c r="KZ60" s="28"/>
      <c r="LA60" s="28"/>
      <c r="LB60" s="28"/>
      <c r="LC60" s="28"/>
      <c r="LD60" s="28"/>
      <c r="LE60" s="28"/>
      <c r="LF60" s="28"/>
      <c r="LG60" s="28"/>
      <c r="LH60" s="28"/>
      <c r="LI60" s="28"/>
      <c r="LJ60" s="28"/>
      <c r="LK60" s="28"/>
      <c r="LL60" s="28"/>
      <c r="LM60" s="28"/>
      <c r="LN60" s="28"/>
      <c r="LO60" s="28"/>
      <c r="LP60" s="28"/>
      <c r="LQ60" s="28"/>
      <c r="LR60" s="28"/>
      <c r="LS60" s="28"/>
      <c r="LT60" s="28"/>
      <c r="LU60" s="28"/>
      <c r="LV60" s="28"/>
      <c r="LW60" s="28"/>
      <c r="LX60" s="28"/>
      <c r="LY60" s="28"/>
      <c r="LZ60" s="28"/>
      <c r="MA60" s="28"/>
      <c r="MB60" s="28"/>
      <c r="MC60" s="28"/>
      <c r="MD60" s="28"/>
      <c r="ME60" s="28"/>
      <c r="MF60" s="28"/>
      <c r="MG60" s="28"/>
      <c r="MH60" s="28"/>
      <c r="MI60" s="28"/>
      <c r="MJ60" s="28"/>
      <c r="MK60" s="28"/>
      <c r="ML60" s="28"/>
      <c r="MM60" s="28"/>
      <c r="MN60" s="28"/>
      <c r="MO60" s="28"/>
      <c r="MP60" s="28"/>
      <c r="MQ60" s="28"/>
      <c r="MR60" s="28"/>
      <c r="MS60" s="28"/>
      <c r="MT60" s="28"/>
      <c r="MU60" s="28"/>
      <c r="MV60" s="28"/>
      <c r="MW60" s="28"/>
      <c r="MX60" s="28"/>
      <c r="MY60" s="28"/>
      <c r="MZ60" s="28"/>
      <c r="NA60" s="28"/>
      <c r="NB60" s="28"/>
      <c r="NC60" s="28"/>
      <c r="ND60" s="28"/>
      <c r="NE60" s="28"/>
      <c r="NF60" s="28"/>
      <c r="NG60" s="28"/>
      <c r="NH60" s="28"/>
      <c r="NI60" s="28"/>
      <c r="NJ60" s="28"/>
      <c r="NK60" s="28"/>
      <c r="NL60" s="28"/>
      <c r="NM60" s="28"/>
      <c r="NN60" s="28"/>
      <c r="NO60" s="28"/>
      <c r="NP60" s="28"/>
      <c r="NQ60" s="28"/>
      <c r="NR60" s="28"/>
      <c r="NS60" s="28"/>
      <c r="NT60" s="28"/>
      <c r="NU60" s="28"/>
      <c r="NV60" s="28"/>
      <c r="NW60" s="28"/>
      <c r="NX60" s="28"/>
      <c r="NY60" s="28"/>
      <c r="NZ60" s="28"/>
      <c r="OA60" s="28"/>
      <c r="OB60" s="28"/>
      <c r="OC60" s="28"/>
      <c r="OD60" s="28"/>
      <c r="OE60" s="28"/>
      <c r="OF60" s="28"/>
      <c r="OG60" s="28"/>
      <c r="OH60" s="28"/>
      <c r="OI60" s="28"/>
      <c r="OJ60" s="28"/>
      <c r="OK60" s="28"/>
      <c r="OL60" s="28"/>
      <c r="OM60" s="28"/>
      <c r="ON60" s="28"/>
      <c r="OO60" s="28"/>
      <c r="OP60" s="28"/>
      <c r="OQ60" s="28"/>
      <c r="OR60" s="28"/>
      <c r="OS60" s="28"/>
      <c r="OT60" s="28"/>
      <c r="OU60" s="28"/>
      <c r="OV60" s="28"/>
      <c r="OW60" s="28"/>
      <c r="OX60" s="28"/>
      <c r="OY60" s="28"/>
      <c r="OZ60" s="28"/>
      <c r="PA60" s="28"/>
      <c r="PB60" s="28"/>
      <c r="PC60" s="28"/>
      <c r="PD60" s="28"/>
      <c r="PE60" s="28"/>
      <c r="PF60" s="28"/>
      <c r="PG60" s="28"/>
      <c r="PH60" s="28"/>
      <c r="PI60" s="28"/>
      <c r="PJ60" s="28"/>
      <c r="PK60" s="28"/>
      <c r="PL60" s="28"/>
      <c r="PM60" s="28"/>
      <c r="PN60" s="28"/>
      <c r="PO60" s="28"/>
      <c r="PP60" s="28"/>
      <c r="PQ60" s="28"/>
      <c r="PR60" s="28"/>
      <c r="PS60" s="28"/>
      <c r="PT60" s="28"/>
      <c r="PU60" s="28"/>
      <c r="PV60" s="28"/>
      <c r="PW60" s="28"/>
      <c r="PX60" s="28"/>
      <c r="PY60" s="28"/>
      <c r="PZ60" s="28"/>
      <c r="QA60" s="28"/>
      <c r="QB60" s="28"/>
      <c r="QC60" s="28"/>
      <c r="QD60" s="28"/>
      <c r="QE60" s="28"/>
      <c r="QF60" s="28"/>
      <c r="QG60" s="28"/>
      <c r="QH60" s="28"/>
      <c r="QI60" s="28"/>
      <c r="QJ60" s="28"/>
      <c r="QK60" s="28"/>
      <c r="QL60" s="28"/>
      <c r="QM60" s="28"/>
      <c r="QN60" s="28"/>
      <c r="QO60" s="28"/>
      <c r="QP60" s="28"/>
      <c r="QQ60" s="28"/>
      <c r="QR60" s="28"/>
      <c r="QS60" s="28"/>
      <c r="QT60" s="28"/>
      <c r="QU60" s="28"/>
      <c r="QV60" s="28"/>
      <c r="QW60" s="28"/>
      <c r="QX60" s="28"/>
      <c r="QY60" s="28"/>
      <c r="QZ60" s="28"/>
      <c r="RA60" s="28"/>
      <c r="RB60" s="28"/>
      <c r="RC60" s="28"/>
      <c r="RD60" s="28"/>
      <c r="RE60" s="28"/>
      <c r="RF60" s="28"/>
      <c r="RG60" s="28"/>
      <c r="RH60" s="28"/>
      <c r="RI60" s="28"/>
      <c r="RJ60" s="28"/>
      <c r="RK60" s="28"/>
      <c r="RL60" s="28"/>
      <c r="RM60" s="28"/>
      <c r="RN60" s="28"/>
      <c r="RO60" s="28"/>
      <c r="RP60" s="28"/>
      <c r="RQ60" s="28"/>
      <c r="RR60" s="28"/>
      <c r="RS60" s="28"/>
      <c r="RT60" s="28"/>
      <c r="RU60" s="28"/>
      <c r="RV60" s="28"/>
      <c r="RW60" s="28"/>
      <c r="RX60" s="28"/>
      <c r="RY60" s="28"/>
      <c r="RZ60" s="28"/>
      <c r="SA60" s="28"/>
      <c r="SB60" s="28"/>
      <c r="SC60" s="28"/>
      <c r="SD60" s="28"/>
      <c r="SE60" s="28"/>
      <c r="SF60" s="28"/>
      <c r="SG60" s="28"/>
      <c r="SH60" s="28"/>
      <c r="SI60" s="28"/>
      <c r="SJ60" s="28"/>
      <c r="SK60" s="28"/>
      <c r="SL60" s="28"/>
      <c r="SM60" s="28"/>
      <c r="SN60" s="28"/>
      <c r="SO60" s="28"/>
      <c r="SP60" s="28"/>
      <c r="SQ60" s="28"/>
      <c r="SR60" s="28"/>
      <c r="SS60" s="28"/>
      <c r="ST60" s="28"/>
      <c r="SU60" s="28"/>
      <c r="SV60" s="28"/>
      <c r="SW60" s="28"/>
      <c r="SX60" s="28"/>
      <c r="SY60" s="28"/>
      <c r="SZ60" s="28"/>
      <c r="TA60" s="28"/>
      <c r="TB60" s="28"/>
      <c r="TC60" s="28"/>
      <c r="TD60" s="28"/>
      <c r="TE60" s="28"/>
      <c r="TF60" s="28"/>
      <c r="TG60" s="28"/>
      <c r="TH60" s="28"/>
      <c r="TI60" s="28"/>
      <c r="TJ60" s="28"/>
      <c r="TK60" s="28"/>
      <c r="TL60" s="28"/>
      <c r="TM60" s="28"/>
      <c r="TN60" s="28"/>
      <c r="TO60" s="28"/>
      <c r="TP60" s="28"/>
      <c r="TQ60" s="28"/>
      <c r="TR60" s="28"/>
      <c r="TS60" s="28"/>
      <c r="TT60" s="28"/>
      <c r="TU60" s="28"/>
      <c r="TV60" s="28"/>
      <c r="TW60" s="28"/>
      <c r="TX60" s="28"/>
      <c r="TY60" s="28"/>
      <c r="TZ60" s="28"/>
      <c r="UA60" s="28"/>
      <c r="UB60" s="28"/>
      <c r="UC60" s="28"/>
      <c r="UD60" s="28"/>
      <c r="UE60" s="28"/>
      <c r="UF60" s="28"/>
      <c r="UG60" s="28"/>
      <c r="UH60" s="28"/>
      <c r="UI60" s="28"/>
      <c r="UJ60" s="28"/>
      <c r="UK60" s="28"/>
      <c r="UL60" s="28"/>
      <c r="UM60" s="28"/>
      <c r="UN60" s="28"/>
      <c r="UO60" s="28"/>
      <c r="UP60" s="28"/>
      <c r="UQ60" s="28"/>
      <c r="UR60" s="28"/>
      <c r="US60" s="28"/>
      <c r="UT60" s="28"/>
      <c r="UU60" s="28"/>
      <c r="UV60" s="28"/>
      <c r="UW60" s="28"/>
      <c r="UX60" s="28"/>
      <c r="UY60" s="28"/>
      <c r="UZ60" s="28"/>
      <c r="VA60" s="28"/>
      <c r="VB60" s="28"/>
      <c r="VC60" s="28"/>
      <c r="VD60" s="28"/>
      <c r="VE60" s="28"/>
      <c r="VF60" s="28"/>
      <c r="VG60" s="28"/>
      <c r="VH60" s="28"/>
      <c r="VI60" s="28"/>
      <c r="VJ60" s="28"/>
      <c r="VK60" s="28"/>
      <c r="VL60" s="28"/>
      <c r="VM60" s="28"/>
      <c r="VN60" s="28"/>
      <c r="VO60" s="28"/>
      <c r="VP60" s="28"/>
      <c r="VQ60" s="28"/>
      <c r="VR60" s="28"/>
      <c r="VS60" s="28"/>
      <c r="VT60" s="28"/>
      <c r="VU60" s="28"/>
      <c r="VV60" s="28"/>
      <c r="VW60" s="28"/>
      <c r="VX60" s="28"/>
      <c r="VY60" s="28"/>
      <c r="VZ60" s="28"/>
      <c r="WA60" s="28"/>
      <c r="WB60" s="28"/>
      <c r="WC60" s="28"/>
      <c r="WD60" s="28"/>
      <c r="WE60" s="28"/>
      <c r="WF60" s="28"/>
      <c r="WG60" s="28"/>
      <c r="WH60" s="28"/>
      <c r="WI60" s="28"/>
      <c r="WJ60" s="28"/>
      <c r="WK60" s="28"/>
      <c r="WL60" s="28"/>
      <c r="WM60" s="28"/>
      <c r="WN60" s="28"/>
      <c r="WO60" s="28"/>
      <c r="WP60" s="28"/>
      <c r="WQ60" s="28"/>
      <c r="WR60" s="28"/>
      <c r="WS60" s="28"/>
      <c r="WT60" s="28"/>
      <c r="WU60" s="28"/>
      <c r="WV60" s="28"/>
      <c r="WW60" s="28"/>
      <c r="WX60" s="28"/>
      <c r="WY60" s="28"/>
      <c r="WZ60" s="28"/>
      <c r="XA60" s="28"/>
      <c r="XB60" s="28"/>
      <c r="XC60" s="28"/>
      <c r="XD60" s="28"/>
      <c r="XE60" s="28"/>
      <c r="XF60" s="28"/>
      <c r="XG60" s="28"/>
      <c r="XH60" s="28"/>
      <c r="XI60" s="28"/>
      <c r="XJ60" s="28"/>
      <c r="XK60" s="28"/>
      <c r="XL60" s="28"/>
      <c r="XM60" s="28"/>
      <c r="XN60" s="28"/>
      <c r="XO60" s="28"/>
      <c r="XP60" s="28"/>
      <c r="XQ60" s="28"/>
      <c r="XR60" s="28"/>
      <c r="XS60" s="28"/>
      <c r="XT60" s="28"/>
      <c r="XU60" s="28"/>
      <c r="XV60" s="28"/>
      <c r="XW60" s="28"/>
      <c r="XX60" s="28"/>
      <c r="XY60" s="28"/>
      <c r="XZ60" s="28"/>
      <c r="YA60" s="28"/>
      <c r="YB60" s="28"/>
      <c r="YC60" s="28"/>
      <c r="YD60" s="28"/>
      <c r="YE60" s="28"/>
      <c r="YF60" s="28"/>
      <c r="YG60" s="28"/>
      <c r="YH60" s="28"/>
      <c r="YI60" s="28"/>
      <c r="YJ60" s="28"/>
      <c r="YK60" s="28"/>
      <c r="YL60" s="28"/>
      <c r="YM60" s="28"/>
      <c r="YN60" s="28"/>
      <c r="YO60" s="28"/>
      <c r="YP60" s="28"/>
      <c r="YQ60" s="28"/>
      <c r="YR60" s="28"/>
      <c r="YS60" s="28"/>
      <c r="YT60" s="28"/>
      <c r="YU60" s="28"/>
      <c r="YV60" s="28"/>
      <c r="YW60" s="28"/>
      <c r="YX60" s="28"/>
      <c r="YY60" s="28"/>
      <c r="YZ60" s="28"/>
      <c r="ZA60" s="28"/>
      <c r="ZB60" s="28"/>
      <c r="ZC60" s="28"/>
      <c r="ZD60" s="28"/>
      <c r="ZE60" s="28"/>
      <c r="ZF60" s="28"/>
      <c r="ZG60" s="28"/>
      <c r="ZH60" s="28"/>
      <c r="ZI60" s="28"/>
      <c r="ZJ60" s="28"/>
      <c r="ZK60" s="28"/>
      <c r="ZL60" s="28"/>
      <c r="ZM60" s="28"/>
      <c r="ZN60" s="28"/>
      <c r="ZO60" s="28"/>
      <c r="ZP60" s="28"/>
      <c r="ZQ60" s="28"/>
      <c r="ZR60" s="28"/>
      <c r="ZS60" s="28"/>
      <c r="ZT60" s="28"/>
      <c r="ZU60" s="28"/>
      <c r="ZV60" s="28"/>
      <c r="ZW60" s="28"/>
      <c r="ZX60" s="28"/>
      <c r="ZY60" s="28"/>
      <c r="ZZ60" s="28"/>
      <c r="AAA60" s="28"/>
      <c r="AAB60" s="28"/>
      <c r="AAC60" s="28"/>
      <c r="AAD60" s="28"/>
      <c r="AAE60" s="28"/>
      <c r="AAF60" s="28"/>
      <c r="AAG60" s="28"/>
      <c r="AAH60" s="28"/>
      <c r="AAI60" s="28"/>
      <c r="AAJ60" s="28"/>
      <c r="AAK60" s="28"/>
      <c r="AAL60" s="28"/>
      <c r="AAM60" s="28"/>
      <c r="AAN60" s="28"/>
      <c r="AAO60" s="28"/>
      <c r="AAP60" s="28"/>
      <c r="AAQ60" s="28"/>
      <c r="AAR60" s="28"/>
      <c r="AAS60" s="28"/>
      <c r="AAT60" s="28"/>
      <c r="AAU60" s="28"/>
      <c r="AAV60" s="28"/>
      <c r="AAW60" s="28"/>
      <c r="AAX60" s="28"/>
      <c r="AAY60" s="28"/>
      <c r="AAZ60" s="28"/>
      <c r="ABA60" s="28"/>
      <c r="ABB60" s="28"/>
      <c r="ABC60" s="28"/>
      <c r="ABD60" s="28"/>
      <c r="ABE60" s="28"/>
      <c r="ABF60" s="28"/>
      <c r="ABG60" s="28"/>
      <c r="ABH60" s="28"/>
      <c r="ABI60" s="28"/>
      <c r="ABJ60" s="28"/>
      <c r="ABK60" s="28"/>
      <c r="ABL60" s="28"/>
      <c r="ABM60" s="28"/>
      <c r="ABN60" s="28"/>
      <c r="ABO60" s="28"/>
      <c r="ABP60" s="28"/>
      <c r="ABQ60" s="28"/>
      <c r="ABR60" s="28"/>
      <c r="ABS60" s="28"/>
      <c r="ABT60" s="28"/>
      <c r="ABU60" s="28"/>
      <c r="ABV60" s="28"/>
      <c r="ABW60" s="28"/>
      <c r="ABX60" s="28"/>
      <c r="ABY60" s="28"/>
      <c r="ABZ60" s="28"/>
      <c r="ACA60" s="28"/>
      <c r="ACB60" s="28"/>
      <c r="ACC60" s="28"/>
      <c r="ACD60" s="28"/>
      <c r="ACE60" s="28"/>
      <c r="ACF60" s="28"/>
      <c r="ACG60" s="28"/>
      <c r="ACH60" s="28"/>
      <c r="ACI60" s="28"/>
      <c r="ACJ60" s="28"/>
      <c r="ACK60" s="28"/>
      <c r="ACL60" s="28"/>
      <c r="ACM60" s="28"/>
      <c r="ACN60" s="28"/>
      <c r="ACO60" s="28"/>
      <c r="ACP60" s="28"/>
      <c r="ACQ60" s="28"/>
      <c r="ACR60" s="28"/>
      <c r="ACS60" s="28"/>
    </row>
    <row r="62" spans="1:773" ht="46.5" customHeight="1">
      <c r="A62" s="131" t="s">
        <v>62</v>
      </c>
      <c r="B62" s="132"/>
      <c r="C62" s="132"/>
      <c r="D62" s="132"/>
      <c r="E62" s="132"/>
      <c r="F62" s="132"/>
      <c r="G62" s="132"/>
      <c r="H62" s="132"/>
      <c r="I62" s="132"/>
      <c r="J62" s="132"/>
      <c r="K62" s="132"/>
    </row>
    <row r="63" spans="1:773">
      <c r="A63" t="s">
        <v>61</v>
      </c>
      <c r="F63"/>
      <c r="G63"/>
      <c r="K63"/>
    </row>
  </sheetData>
  <mergeCells count="3">
    <mergeCell ref="A23:XFD23"/>
    <mergeCell ref="A41:XFD41"/>
    <mergeCell ref="A62:K62"/>
  </mergeCells>
  <pageMargins left="0.31496062992125984" right="0.27559055118110237" top="0.51181102362204722" bottom="0.27559055118110237" header="0.39370078740157483" footer="0.31496062992125984"/>
  <pageSetup scale="66" fitToHeight="3" orientation="portrait" horizontalDpi="4294967293" r:id="rId1"/>
</worksheet>
</file>

<file path=xl/worksheets/sheet2.xml><?xml version="1.0" encoding="utf-8"?>
<worksheet xmlns="http://schemas.openxmlformats.org/spreadsheetml/2006/main" xmlns:r="http://schemas.openxmlformats.org/officeDocument/2006/relationships">
  <dimension ref="A1:ACU20"/>
  <sheetViews>
    <sheetView workbookViewId="0">
      <selection activeCell="B9" sqref="B9"/>
    </sheetView>
  </sheetViews>
  <sheetFormatPr defaultRowHeight="15"/>
  <cols>
    <col min="1" max="1" width="14.28515625" customWidth="1"/>
    <col min="2" max="2" width="13" customWidth="1"/>
    <col min="3" max="3" width="13.5703125" customWidth="1"/>
    <col min="4" max="4" width="13.140625" customWidth="1"/>
    <col min="5" max="5" width="13.42578125" customWidth="1"/>
    <col min="6" max="6" width="10.28515625" customWidth="1"/>
    <col min="7" max="7" width="16.7109375" customWidth="1"/>
    <col min="8" max="8" width="9.28515625" customWidth="1"/>
    <col min="9" max="9" width="11.85546875" customWidth="1"/>
    <col min="10" max="10" width="11" customWidth="1"/>
    <col min="11" max="11" width="47.28515625" customWidth="1"/>
  </cols>
  <sheetData>
    <row r="1" spans="1:775" s="88" customFormat="1" ht="21.75" customHeight="1">
      <c r="A1" s="89" t="s">
        <v>69</v>
      </c>
    </row>
    <row r="2" spans="1:775" s="88" customFormat="1" ht="84.75" customHeight="1">
      <c r="A2" s="90" t="s">
        <v>16</v>
      </c>
      <c r="B2" s="91" t="s">
        <v>17</v>
      </c>
      <c r="C2" s="91" t="s">
        <v>56</v>
      </c>
      <c r="D2" s="92" t="s">
        <v>28</v>
      </c>
      <c r="E2" s="92" t="s">
        <v>29</v>
      </c>
      <c r="F2" s="93" t="s">
        <v>63</v>
      </c>
      <c r="G2" s="92" t="s">
        <v>54</v>
      </c>
      <c r="H2" s="93" t="s">
        <v>53</v>
      </c>
      <c r="I2" s="93" t="s">
        <v>60</v>
      </c>
      <c r="J2" s="91" t="s">
        <v>30</v>
      </c>
      <c r="K2" s="91" t="s">
        <v>58</v>
      </c>
    </row>
    <row r="3" spans="1:775" s="127" customFormat="1" ht="19.5" customHeight="1">
      <c r="A3" s="125" t="s">
        <v>55</v>
      </c>
      <c r="B3" s="126"/>
      <c r="C3" s="126"/>
      <c r="D3" s="126"/>
      <c r="E3" s="126"/>
      <c r="F3" s="126"/>
      <c r="G3" s="126"/>
      <c r="H3" s="126"/>
      <c r="I3" s="126"/>
      <c r="J3" s="126"/>
      <c r="K3" s="126"/>
      <c r="L3" s="126"/>
      <c r="M3" s="126"/>
      <c r="N3" s="126"/>
      <c r="O3" s="126"/>
      <c r="P3" s="126"/>
      <c r="Q3" s="126"/>
      <c r="R3" s="126"/>
      <c r="S3" s="126"/>
      <c r="T3" s="126"/>
      <c r="U3" s="126"/>
      <c r="V3" s="126"/>
      <c r="W3" s="126"/>
      <c r="X3" s="126"/>
      <c r="Y3" s="126"/>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6"/>
      <c r="AZ3" s="126"/>
      <c r="BA3" s="126"/>
      <c r="BB3" s="126"/>
      <c r="BC3" s="126"/>
      <c r="BD3" s="126"/>
      <c r="BE3" s="126"/>
      <c r="BF3" s="126"/>
      <c r="BG3" s="126"/>
      <c r="BH3" s="126"/>
      <c r="BI3" s="126"/>
      <c r="BJ3" s="126"/>
      <c r="BK3" s="126"/>
      <c r="BL3" s="126"/>
      <c r="BM3" s="126"/>
      <c r="BN3" s="126"/>
      <c r="BO3" s="126"/>
      <c r="BP3" s="126"/>
      <c r="BQ3" s="126"/>
      <c r="BR3" s="126"/>
      <c r="BS3" s="126"/>
      <c r="BT3" s="126"/>
      <c r="BU3" s="126"/>
      <c r="BV3" s="126"/>
      <c r="BW3" s="126"/>
      <c r="BX3" s="126"/>
      <c r="BY3" s="126"/>
      <c r="BZ3" s="126"/>
      <c r="CA3" s="126"/>
      <c r="CB3" s="126"/>
      <c r="CC3" s="126"/>
      <c r="CD3" s="126"/>
      <c r="CE3" s="126"/>
      <c r="CF3" s="126"/>
      <c r="CG3" s="126"/>
      <c r="CH3" s="126"/>
      <c r="CI3" s="126"/>
      <c r="CJ3" s="126"/>
      <c r="CK3" s="126"/>
      <c r="CL3" s="126"/>
      <c r="CM3" s="126"/>
      <c r="CN3" s="126"/>
      <c r="CO3" s="126"/>
      <c r="CP3" s="126"/>
      <c r="CQ3" s="126"/>
      <c r="CR3" s="126"/>
      <c r="CS3" s="126"/>
      <c r="CT3" s="126"/>
      <c r="CU3" s="126"/>
      <c r="CV3" s="126"/>
      <c r="CW3" s="126"/>
      <c r="CX3" s="126"/>
      <c r="CY3" s="126"/>
      <c r="CZ3" s="126"/>
      <c r="DA3" s="126"/>
      <c r="DB3" s="126"/>
      <c r="DC3" s="126"/>
      <c r="DD3" s="126"/>
      <c r="DE3" s="126"/>
      <c r="DF3" s="126"/>
      <c r="DG3" s="126"/>
      <c r="DH3" s="126"/>
      <c r="DI3" s="126"/>
      <c r="DJ3" s="126"/>
      <c r="DK3" s="126"/>
      <c r="DL3" s="126"/>
      <c r="DM3" s="126"/>
      <c r="DN3" s="126"/>
      <c r="DO3" s="126"/>
      <c r="DP3" s="126"/>
      <c r="DQ3" s="126"/>
      <c r="DR3" s="126"/>
      <c r="DS3" s="126"/>
      <c r="DT3" s="126"/>
      <c r="DU3" s="126"/>
      <c r="DV3" s="126"/>
      <c r="DW3" s="126"/>
      <c r="DX3" s="126"/>
      <c r="DY3" s="126"/>
      <c r="DZ3" s="126"/>
      <c r="EA3" s="126"/>
      <c r="EB3" s="126"/>
      <c r="EC3" s="126"/>
      <c r="ED3" s="126"/>
      <c r="EE3" s="126"/>
      <c r="EF3" s="126"/>
      <c r="EG3" s="126"/>
      <c r="EH3" s="126"/>
      <c r="EI3" s="126"/>
      <c r="EJ3" s="126"/>
      <c r="EK3" s="126"/>
      <c r="EL3" s="126"/>
      <c r="EM3" s="126"/>
      <c r="EN3" s="126"/>
      <c r="EO3" s="126"/>
      <c r="EP3" s="126"/>
      <c r="EQ3" s="126"/>
      <c r="ER3" s="126"/>
      <c r="ES3" s="126"/>
      <c r="ET3" s="126"/>
      <c r="EU3" s="126"/>
      <c r="EV3" s="126"/>
      <c r="EW3" s="126"/>
      <c r="EX3" s="126"/>
      <c r="EY3" s="126"/>
      <c r="EZ3" s="126"/>
      <c r="FA3" s="126"/>
      <c r="FB3" s="126"/>
      <c r="FC3" s="126"/>
      <c r="FD3" s="126"/>
      <c r="FE3" s="126"/>
      <c r="FF3" s="126"/>
      <c r="FG3" s="126"/>
      <c r="FH3" s="126"/>
      <c r="FI3" s="126"/>
      <c r="FJ3" s="126"/>
      <c r="FK3" s="126"/>
      <c r="FL3" s="126"/>
      <c r="FM3" s="126"/>
      <c r="FN3" s="126"/>
      <c r="FO3" s="126"/>
      <c r="FP3" s="126"/>
      <c r="FQ3" s="126"/>
      <c r="FR3" s="126"/>
      <c r="FS3" s="126"/>
      <c r="FT3" s="126"/>
      <c r="FU3" s="126"/>
      <c r="FV3" s="126"/>
      <c r="FW3" s="126"/>
      <c r="FX3" s="126"/>
      <c r="FY3" s="126"/>
      <c r="FZ3" s="126"/>
      <c r="GA3" s="126"/>
      <c r="GB3" s="126"/>
      <c r="GC3" s="126"/>
      <c r="GD3" s="126"/>
      <c r="GE3" s="126"/>
      <c r="GF3" s="126"/>
      <c r="GG3" s="126"/>
      <c r="GH3" s="126"/>
      <c r="GI3" s="126"/>
      <c r="GJ3" s="126"/>
      <c r="GK3" s="126"/>
      <c r="GL3" s="126"/>
      <c r="GM3" s="126"/>
      <c r="GN3" s="126"/>
      <c r="GO3" s="126"/>
      <c r="GP3" s="126"/>
      <c r="GQ3" s="126"/>
      <c r="GR3" s="126"/>
      <c r="GS3" s="126"/>
      <c r="GT3" s="126"/>
      <c r="GU3" s="126"/>
      <c r="GV3" s="126"/>
      <c r="GW3" s="126"/>
      <c r="GX3" s="126"/>
      <c r="GY3" s="126"/>
      <c r="GZ3" s="126"/>
      <c r="HA3" s="126"/>
      <c r="HB3" s="126"/>
      <c r="HC3" s="126"/>
      <c r="HD3" s="126"/>
      <c r="HE3" s="126"/>
      <c r="HF3" s="126"/>
      <c r="HG3" s="126"/>
      <c r="HH3" s="126"/>
      <c r="HI3" s="126"/>
      <c r="HJ3" s="126"/>
      <c r="HK3" s="126"/>
      <c r="HL3" s="126"/>
      <c r="HM3" s="126"/>
      <c r="HN3" s="126"/>
      <c r="HO3" s="126"/>
      <c r="HP3" s="126"/>
      <c r="HQ3" s="126"/>
      <c r="HR3" s="126"/>
      <c r="HS3" s="126"/>
      <c r="HT3" s="126"/>
      <c r="HU3" s="126"/>
      <c r="HV3" s="126"/>
      <c r="HW3" s="126"/>
      <c r="HX3" s="126"/>
      <c r="HY3" s="126"/>
      <c r="HZ3" s="126"/>
      <c r="IA3" s="126"/>
      <c r="IB3" s="126"/>
      <c r="IC3" s="126"/>
      <c r="ID3" s="126"/>
      <c r="IE3" s="126"/>
      <c r="IF3" s="126"/>
      <c r="IG3" s="126"/>
      <c r="IH3" s="126"/>
      <c r="II3" s="126"/>
      <c r="IJ3" s="126"/>
      <c r="IK3" s="126"/>
      <c r="IL3" s="126"/>
      <c r="IM3" s="126"/>
      <c r="IN3" s="126"/>
      <c r="IO3" s="126"/>
      <c r="IP3" s="126"/>
      <c r="IQ3" s="126"/>
      <c r="IR3" s="126"/>
      <c r="IS3" s="126"/>
      <c r="IT3" s="126"/>
      <c r="IU3" s="126"/>
      <c r="IV3" s="126"/>
      <c r="IW3" s="126"/>
      <c r="IX3" s="126"/>
      <c r="IY3" s="126"/>
      <c r="IZ3" s="126"/>
      <c r="JA3" s="126"/>
      <c r="JB3" s="126"/>
      <c r="JC3" s="126"/>
      <c r="JD3" s="126"/>
      <c r="JE3" s="126"/>
      <c r="JF3" s="126"/>
      <c r="JG3" s="126"/>
      <c r="JH3" s="126"/>
      <c r="JI3" s="126"/>
      <c r="JJ3" s="126"/>
      <c r="JK3" s="126"/>
      <c r="JL3" s="126"/>
      <c r="JM3" s="126"/>
      <c r="JN3" s="126"/>
      <c r="JO3" s="126"/>
      <c r="JP3" s="126"/>
      <c r="JQ3" s="126"/>
      <c r="JR3" s="126"/>
      <c r="JS3" s="126"/>
      <c r="JT3" s="126"/>
      <c r="JU3" s="126"/>
      <c r="JV3" s="126"/>
      <c r="JW3" s="126"/>
      <c r="JX3" s="126"/>
      <c r="JY3" s="126"/>
      <c r="JZ3" s="126"/>
      <c r="KA3" s="126"/>
      <c r="KB3" s="126"/>
      <c r="KC3" s="126"/>
      <c r="KD3" s="126"/>
      <c r="KE3" s="126"/>
      <c r="KF3" s="126"/>
      <c r="KG3" s="126"/>
      <c r="KH3" s="126"/>
      <c r="KI3" s="126"/>
      <c r="KJ3" s="126"/>
      <c r="KK3" s="126"/>
      <c r="KL3" s="126"/>
      <c r="KM3" s="126"/>
      <c r="KN3" s="126"/>
      <c r="KO3" s="126"/>
      <c r="KP3" s="126"/>
      <c r="KQ3" s="126"/>
      <c r="KR3" s="126"/>
      <c r="KS3" s="126"/>
      <c r="KT3" s="126"/>
      <c r="KU3" s="126"/>
      <c r="KV3" s="126"/>
      <c r="KW3" s="126"/>
      <c r="KX3" s="126"/>
      <c r="KY3" s="126"/>
      <c r="KZ3" s="126"/>
      <c r="LA3" s="126"/>
      <c r="LB3" s="126"/>
      <c r="LC3" s="126"/>
      <c r="LD3" s="126"/>
      <c r="LE3" s="126"/>
      <c r="LF3" s="126"/>
      <c r="LG3" s="126"/>
      <c r="LH3" s="126"/>
      <c r="LI3" s="126"/>
      <c r="LJ3" s="126"/>
      <c r="LK3" s="126"/>
      <c r="LL3" s="126"/>
      <c r="LM3" s="126"/>
      <c r="LN3" s="126"/>
      <c r="LO3" s="126"/>
      <c r="LP3" s="126"/>
      <c r="LQ3" s="126"/>
      <c r="LR3" s="126"/>
      <c r="LS3" s="126"/>
      <c r="LT3" s="126"/>
      <c r="LU3" s="126"/>
      <c r="LV3" s="126"/>
      <c r="LW3" s="126"/>
      <c r="LX3" s="126"/>
      <c r="LY3" s="126"/>
      <c r="LZ3" s="126"/>
      <c r="MA3" s="126"/>
      <c r="MB3" s="126"/>
      <c r="MC3" s="126"/>
      <c r="MD3" s="126"/>
      <c r="ME3" s="126"/>
      <c r="MF3" s="126"/>
      <c r="MG3" s="126"/>
      <c r="MH3" s="126"/>
      <c r="MI3" s="126"/>
      <c r="MJ3" s="126"/>
      <c r="MK3" s="126"/>
      <c r="ML3" s="126"/>
      <c r="MM3" s="126"/>
      <c r="MN3" s="126"/>
      <c r="MO3" s="126"/>
      <c r="MP3" s="126"/>
      <c r="MQ3" s="126"/>
      <c r="MR3" s="126"/>
      <c r="MS3" s="126"/>
      <c r="MT3" s="126"/>
      <c r="MU3" s="126"/>
      <c r="MV3" s="126"/>
      <c r="MW3" s="126"/>
      <c r="MX3" s="126"/>
      <c r="MY3" s="126"/>
      <c r="MZ3" s="126"/>
      <c r="NA3" s="126"/>
      <c r="NB3" s="126"/>
      <c r="NC3" s="126"/>
      <c r="ND3" s="126"/>
      <c r="NE3" s="126"/>
      <c r="NF3" s="126"/>
      <c r="NG3" s="126"/>
      <c r="NH3" s="126"/>
      <c r="NI3" s="126"/>
      <c r="NJ3" s="126"/>
      <c r="NK3" s="126"/>
      <c r="NL3" s="126"/>
      <c r="NM3" s="126"/>
      <c r="NN3" s="126"/>
      <c r="NO3" s="126"/>
      <c r="NP3" s="126"/>
      <c r="NQ3" s="126"/>
      <c r="NR3" s="126"/>
      <c r="NS3" s="126"/>
      <c r="NT3" s="126"/>
      <c r="NU3" s="126"/>
      <c r="NV3" s="126"/>
      <c r="NW3" s="126"/>
      <c r="NX3" s="126"/>
      <c r="NY3" s="126"/>
      <c r="NZ3" s="126"/>
      <c r="OA3" s="126"/>
      <c r="OB3" s="126"/>
      <c r="OC3" s="126"/>
      <c r="OD3" s="126"/>
      <c r="OE3" s="126"/>
      <c r="OF3" s="126"/>
      <c r="OG3" s="126"/>
      <c r="OH3" s="126"/>
      <c r="OI3" s="126"/>
      <c r="OJ3" s="126"/>
      <c r="OK3" s="126"/>
      <c r="OL3" s="126"/>
      <c r="OM3" s="126"/>
      <c r="ON3" s="126"/>
      <c r="OO3" s="126"/>
      <c r="OP3" s="126"/>
      <c r="OQ3" s="126"/>
      <c r="OR3" s="126"/>
      <c r="OS3" s="126"/>
      <c r="OT3" s="126"/>
      <c r="OU3" s="126"/>
      <c r="OV3" s="126"/>
      <c r="OW3" s="126"/>
      <c r="OX3" s="126"/>
      <c r="OY3" s="126"/>
      <c r="OZ3" s="126"/>
      <c r="PA3" s="126"/>
      <c r="PB3" s="126"/>
      <c r="PC3" s="126"/>
      <c r="PD3" s="126"/>
      <c r="PE3" s="126"/>
      <c r="PF3" s="126"/>
      <c r="PG3" s="126"/>
      <c r="PH3" s="126"/>
      <c r="PI3" s="126"/>
      <c r="PJ3" s="126"/>
      <c r="PK3" s="126"/>
      <c r="PL3" s="126"/>
      <c r="PM3" s="126"/>
      <c r="PN3" s="126"/>
      <c r="PO3" s="126"/>
      <c r="PP3" s="126"/>
      <c r="PQ3" s="126"/>
      <c r="PR3" s="126"/>
      <c r="PS3" s="126"/>
      <c r="PT3" s="126"/>
      <c r="PU3" s="126"/>
      <c r="PV3" s="126"/>
      <c r="PW3" s="126"/>
      <c r="PX3" s="126"/>
      <c r="PY3" s="126"/>
      <c r="PZ3" s="126"/>
      <c r="QA3" s="126"/>
      <c r="QB3" s="126"/>
      <c r="QC3" s="126"/>
      <c r="QD3" s="126"/>
      <c r="QE3" s="126"/>
      <c r="QF3" s="126"/>
      <c r="QG3" s="126"/>
      <c r="QH3" s="126"/>
      <c r="QI3" s="126"/>
      <c r="QJ3" s="126"/>
      <c r="QK3" s="126"/>
      <c r="QL3" s="126"/>
      <c r="QM3" s="126"/>
      <c r="QN3" s="126"/>
      <c r="QO3" s="126"/>
      <c r="QP3" s="126"/>
      <c r="QQ3" s="126"/>
      <c r="QR3" s="126"/>
      <c r="QS3" s="126"/>
      <c r="QT3" s="126"/>
      <c r="QU3" s="126"/>
      <c r="QV3" s="126"/>
      <c r="QW3" s="126"/>
      <c r="QX3" s="126"/>
      <c r="QY3" s="126"/>
      <c r="QZ3" s="126"/>
      <c r="RA3" s="126"/>
      <c r="RB3" s="126"/>
      <c r="RC3" s="126"/>
      <c r="RD3" s="126"/>
      <c r="RE3" s="126"/>
      <c r="RF3" s="126"/>
      <c r="RG3" s="126"/>
      <c r="RH3" s="126"/>
      <c r="RI3" s="126"/>
      <c r="RJ3" s="126"/>
      <c r="RK3" s="126"/>
      <c r="RL3" s="126"/>
      <c r="RM3" s="126"/>
      <c r="RN3" s="126"/>
      <c r="RO3" s="126"/>
      <c r="RP3" s="126"/>
      <c r="RQ3" s="126"/>
      <c r="RR3" s="126"/>
      <c r="RS3" s="126"/>
      <c r="RT3" s="126"/>
      <c r="RU3" s="126"/>
      <c r="RV3" s="126"/>
      <c r="RW3" s="126"/>
      <c r="RX3" s="126"/>
      <c r="RY3" s="126"/>
      <c r="RZ3" s="126"/>
      <c r="SA3" s="126"/>
      <c r="SB3" s="126"/>
      <c r="SC3" s="126"/>
      <c r="SD3" s="126"/>
      <c r="SE3" s="126"/>
      <c r="SF3" s="126"/>
      <c r="SG3" s="126"/>
      <c r="SH3" s="126"/>
      <c r="SI3" s="126"/>
      <c r="SJ3" s="126"/>
      <c r="SK3" s="126"/>
      <c r="SL3" s="126"/>
      <c r="SM3" s="126"/>
      <c r="SN3" s="126"/>
      <c r="SO3" s="126"/>
      <c r="SP3" s="126"/>
      <c r="SQ3" s="126"/>
      <c r="SR3" s="126"/>
      <c r="SS3" s="126"/>
      <c r="ST3" s="126"/>
      <c r="SU3" s="126"/>
      <c r="SV3" s="126"/>
      <c r="SW3" s="126"/>
      <c r="SX3" s="126"/>
      <c r="SY3" s="126"/>
      <c r="SZ3" s="126"/>
      <c r="TA3" s="126"/>
      <c r="TB3" s="126"/>
      <c r="TC3" s="126"/>
      <c r="TD3" s="126"/>
      <c r="TE3" s="126"/>
      <c r="TF3" s="126"/>
      <c r="TG3" s="126"/>
      <c r="TH3" s="126"/>
      <c r="TI3" s="126"/>
      <c r="TJ3" s="126"/>
      <c r="TK3" s="126"/>
      <c r="TL3" s="126"/>
      <c r="TM3" s="126"/>
      <c r="TN3" s="126"/>
      <c r="TO3" s="126"/>
      <c r="TP3" s="126"/>
      <c r="TQ3" s="126"/>
      <c r="TR3" s="126"/>
      <c r="TS3" s="126"/>
      <c r="TT3" s="126"/>
      <c r="TU3" s="126"/>
      <c r="TV3" s="126"/>
      <c r="TW3" s="126"/>
      <c r="TX3" s="126"/>
      <c r="TY3" s="126"/>
      <c r="TZ3" s="126"/>
      <c r="UA3" s="126"/>
      <c r="UB3" s="126"/>
      <c r="UC3" s="126"/>
      <c r="UD3" s="126"/>
      <c r="UE3" s="126"/>
      <c r="UF3" s="126"/>
      <c r="UG3" s="126"/>
      <c r="UH3" s="126"/>
      <c r="UI3" s="126"/>
      <c r="UJ3" s="126"/>
      <c r="UK3" s="126"/>
      <c r="UL3" s="126"/>
      <c r="UM3" s="126"/>
      <c r="UN3" s="126"/>
      <c r="UO3" s="126"/>
      <c r="UP3" s="126"/>
      <c r="UQ3" s="126"/>
      <c r="UR3" s="126"/>
      <c r="US3" s="126"/>
      <c r="UT3" s="126"/>
      <c r="UU3" s="126"/>
      <c r="UV3" s="126"/>
      <c r="UW3" s="126"/>
      <c r="UX3" s="126"/>
      <c r="UY3" s="126"/>
      <c r="UZ3" s="126"/>
      <c r="VA3" s="126"/>
      <c r="VB3" s="126"/>
      <c r="VC3" s="126"/>
      <c r="VD3" s="126"/>
      <c r="VE3" s="126"/>
      <c r="VF3" s="126"/>
      <c r="VG3" s="126"/>
      <c r="VH3" s="126"/>
      <c r="VI3" s="126"/>
      <c r="VJ3" s="126"/>
      <c r="VK3" s="126"/>
      <c r="VL3" s="126"/>
      <c r="VM3" s="126"/>
      <c r="VN3" s="126"/>
      <c r="VO3" s="126"/>
      <c r="VP3" s="126"/>
      <c r="VQ3" s="126"/>
      <c r="VR3" s="126"/>
      <c r="VS3" s="126"/>
      <c r="VT3" s="126"/>
      <c r="VU3" s="126"/>
      <c r="VV3" s="126"/>
      <c r="VW3" s="126"/>
      <c r="VX3" s="126"/>
      <c r="VY3" s="126"/>
      <c r="VZ3" s="126"/>
      <c r="WA3" s="126"/>
      <c r="WB3" s="126"/>
      <c r="WC3" s="126"/>
      <c r="WD3" s="126"/>
      <c r="WE3" s="126"/>
      <c r="WF3" s="126"/>
      <c r="WG3" s="126"/>
      <c r="WH3" s="126"/>
      <c r="WI3" s="126"/>
      <c r="WJ3" s="126"/>
      <c r="WK3" s="126"/>
      <c r="WL3" s="126"/>
      <c r="WM3" s="126"/>
      <c r="WN3" s="126"/>
      <c r="WO3" s="126"/>
      <c r="WP3" s="126"/>
      <c r="WQ3" s="126"/>
      <c r="WR3" s="126"/>
      <c r="WS3" s="126"/>
      <c r="WT3" s="126"/>
      <c r="WU3" s="126"/>
      <c r="WV3" s="126"/>
      <c r="WW3" s="126"/>
      <c r="WX3" s="126"/>
      <c r="WY3" s="126"/>
      <c r="WZ3" s="126"/>
      <c r="XA3" s="126"/>
      <c r="XB3" s="126"/>
      <c r="XC3" s="126"/>
      <c r="XD3" s="126"/>
      <c r="XE3" s="126"/>
      <c r="XF3" s="126"/>
      <c r="XG3" s="126"/>
      <c r="XH3" s="126"/>
      <c r="XI3" s="126"/>
      <c r="XJ3" s="126"/>
      <c r="XK3" s="126"/>
      <c r="XL3" s="126"/>
      <c r="XM3" s="126"/>
      <c r="XN3" s="126"/>
      <c r="XO3" s="126"/>
      <c r="XP3" s="126"/>
      <c r="XQ3" s="126"/>
      <c r="XR3" s="126"/>
      <c r="XS3" s="126"/>
      <c r="XT3" s="126"/>
      <c r="XU3" s="126"/>
      <c r="XV3" s="126"/>
      <c r="XW3" s="126"/>
      <c r="XX3" s="126"/>
      <c r="XY3" s="126"/>
      <c r="XZ3" s="126"/>
      <c r="YA3" s="126"/>
      <c r="YB3" s="126"/>
      <c r="YC3" s="126"/>
      <c r="YD3" s="126"/>
      <c r="YE3" s="126"/>
      <c r="YF3" s="126"/>
      <c r="YG3" s="126"/>
      <c r="YH3" s="126"/>
      <c r="YI3" s="126"/>
      <c r="YJ3" s="126"/>
      <c r="YK3" s="126"/>
      <c r="YL3" s="126"/>
      <c r="YM3" s="126"/>
      <c r="YN3" s="126"/>
      <c r="YO3" s="126"/>
      <c r="YP3" s="126"/>
      <c r="YQ3" s="126"/>
      <c r="YR3" s="126"/>
      <c r="YS3" s="126"/>
      <c r="YT3" s="126"/>
      <c r="YU3" s="126"/>
      <c r="YV3" s="126"/>
      <c r="YW3" s="126"/>
      <c r="YX3" s="126"/>
      <c r="YY3" s="126"/>
      <c r="YZ3" s="126"/>
      <c r="ZA3" s="126"/>
      <c r="ZB3" s="126"/>
      <c r="ZC3" s="126"/>
      <c r="ZD3" s="126"/>
      <c r="ZE3" s="126"/>
      <c r="ZF3" s="126"/>
      <c r="ZG3" s="126"/>
      <c r="ZH3" s="126"/>
      <c r="ZI3" s="126"/>
      <c r="ZJ3" s="126"/>
      <c r="ZK3" s="126"/>
      <c r="ZL3" s="126"/>
      <c r="ZM3" s="126"/>
      <c r="ZN3" s="126"/>
      <c r="ZO3" s="126"/>
      <c r="ZP3" s="126"/>
      <c r="ZQ3" s="126"/>
      <c r="ZR3" s="126"/>
      <c r="ZS3" s="126"/>
      <c r="ZT3" s="126"/>
      <c r="ZU3" s="126"/>
      <c r="ZV3" s="126"/>
      <c r="ZW3" s="126"/>
      <c r="ZX3" s="126"/>
      <c r="ZY3" s="126"/>
      <c r="ZZ3" s="126"/>
      <c r="AAA3" s="126"/>
      <c r="AAB3" s="126"/>
      <c r="AAC3" s="126"/>
      <c r="AAD3" s="126"/>
      <c r="AAE3" s="126"/>
      <c r="AAF3" s="126"/>
      <c r="AAG3" s="126"/>
      <c r="AAH3" s="126"/>
      <c r="AAI3" s="126"/>
      <c r="AAJ3" s="126"/>
      <c r="AAK3" s="126"/>
      <c r="AAL3" s="126"/>
      <c r="AAM3" s="126"/>
      <c r="AAN3" s="126"/>
      <c r="AAO3" s="126"/>
      <c r="AAP3" s="126"/>
      <c r="AAQ3" s="126"/>
      <c r="AAR3" s="126"/>
      <c r="AAS3" s="126"/>
      <c r="AAT3" s="126"/>
      <c r="AAU3" s="126"/>
      <c r="AAV3" s="126"/>
      <c r="AAW3" s="126"/>
      <c r="AAX3" s="126"/>
      <c r="AAY3" s="126"/>
      <c r="AAZ3" s="126"/>
      <c r="ABA3" s="126"/>
      <c r="ABB3" s="126"/>
      <c r="ABC3" s="126"/>
      <c r="ABD3" s="126"/>
      <c r="ABE3" s="126"/>
      <c r="ABF3" s="126"/>
      <c r="ABG3" s="126"/>
      <c r="ABH3" s="126"/>
      <c r="ABI3" s="126"/>
      <c r="ABJ3" s="126"/>
      <c r="ABK3" s="126"/>
      <c r="ABL3" s="126"/>
      <c r="ABM3" s="126"/>
      <c r="ABN3" s="126"/>
      <c r="ABO3" s="126"/>
      <c r="ABP3" s="126"/>
      <c r="ABQ3" s="126"/>
      <c r="ABR3" s="126"/>
      <c r="ABS3" s="126"/>
      <c r="ABT3" s="126"/>
      <c r="ABU3" s="126"/>
      <c r="ABV3" s="126"/>
      <c r="ABW3" s="126"/>
      <c r="ABX3" s="126"/>
      <c r="ABY3" s="126"/>
      <c r="ABZ3" s="126"/>
      <c r="ACA3" s="126"/>
      <c r="ACB3" s="126"/>
      <c r="ACC3" s="126"/>
      <c r="ACD3" s="126"/>
      <c r="ACE3" s="126"/>
      <c r="ACF3" s="126"/>
      <c r="ACG3" s="126"/>
      <c r="ACH3" s="126"/>
      <c r="ACI3" s="126"/>
      <c r="ACJ3" s="126"/>
      <c r="ACK3" s="126"/>
      <c r="ACL3" s="126"/>
      <c r="ACM3" s="126"/>
      <c r="ACN3" s="126"/>
      <c r="ACO3" s="126"/>
      <c r="ACP3" s="126"/>
      <c r="ACQ3" s="126"/>
      <c r="ACR3" s="126"/>
      <c r="ACS3" s="126"/>
      <c r="ACT3" s="126"/>
      <c r="ACU3" s="126"/>
    </row>
    <row r="4" spans="1:775" s="88" customFormat="1" ht="92.25" customHeight="1">
      <c r="A4" s="94" t="s">
        <v>2</v>
      </c>
      <c r="B4" s="95">
        <v>1571</v>
      </c>
      <c r="C4" s="96">
        <v>0</v>
      </c>
      <c r="D4" s="97">
        <v>4399</v>
      </c>
      <c r="E4" s="95">
        <f>D4*1.2</f>
        <v>5278.8</v>
      </c>
      <c r="F4" s="98">
        <f>E4/12/20</f>
        <v>21.995000000000001</v>
      </c>
      <c r="G4" s="99" t="s">
        <v>33</v>
      </c>
      <c r="H4" s="99">
        <v>1</v>
      </c>
      <c r="I4" s="99">
        <v>72400</v>
      </c>
      <c r="J4" s="87" t="s">
        <v>40</v>
      </c>
      <c r="K4" s="100" t="s">
        <v>73</v>
      </c>
    </row>
    <row r="5" spans="1:775" s="88" customFormat="1" ht="132.75" customHeight="1">
      <c r="A5" s="94" t="s">
        <v>12</v>
      </c>
      <c r="B5" s="95">
        <v>2229</v>
      </c>
      <c r="C5" s="96">
        <v>1</v>
      </c>
      <c r="D5" s="101">
        <v>6241</v>
      </c>
      <c r="E5" s="95">
        <f>D5*1.2</f>
        <v>7489.2</v>
      </c>
      <c r="F5" s="98">
        <f>E5/12/20</f>
        <v>31.205000000000002</v>
      </c>
      <c r="G5" s="102" t="s">
        <v>35</v>
      </c>
      <c r="H5" s="102">
        <v>1</v>
      </c>
      <c r="I5" s="102">
        <v>72400</v>
      </c>
      <c r="J5" s="87" t="s">
        <v>40</v>
      </c>
      <c r="K5" s="100" t="s">
        <v>74</v>
      </c>
    </row>
    <row r="6" spans="1:775" s="88" customFormat="1" ht="78.75" customHeight="1">
      <c r="A6" s="103" t="s">
        <v>7</v>
      </c>
      <c r="B6" s="95">
        <v>1289</v>
      </c>
      <c r="C6" s="104">
        <v>1</v>
      </c>
      <c r="D6" s="97">
        <v>3609</v>
      </c>
      <c r="E6" s="95">
        <f t="shared" ref="E6" si="0">D6*1.2</f>
        <v>4330.8</v>
      </c>
      <c r="F6" s="98">
        <f t="shared" ref="F6" si="1">E6/12/20</f>
        <v>18.045000000000002</v>
      </c>
      <c r="G6" s="102" t="s">
        <v>38</v>
      </c>
      <c r="H6" s="102">
        <v>1</v>
      </c>
      <c r="I6" s="102">
        <v>72400</v>
      </c>
      <c r="J6" s="87" t="s">
        <v>40</v>
      </c>
      <c r="K6" s="100" t="s">
        <v>47</v>
      </c>
    </row>
    <row r="7" spans="1:775" s="88" customFormat="1" ht="19.5" customHeight="1">
      <c r="A7" s="87" t="s">
        <v>11</v>
      </c>
      <c r="B7" s="105">
        <f>SUM(B4:B6)</f>
        <v>5089</v>
      </c>
      <c r="C7" s="106">
        <v>9</v>
      </c>
      <c r="D7" s="107">
        <f>SUM(D4:D6)</f>
        <v>14249</v>
      </c>
      <c r="E7" s="95">
        <f>D7*1.2</f>
        <v>17098.8</v>
      </c>
      <c r="F7" s="108"/>
      <c r="G7" s="109"/>
      <c r="H7" s="109">
        <f>SUM(H4:H6)</f>
        <v>3</v>
      </c>
      <c r="I7" s="110">
        <f>SUM(I4:I6)</f>
        <v>217200</v>
      </c>
      <c r="J7" s="87"/>
      <c r="K7" s="111"/>
    </row>
    <row r="8" spans="1:775" s="128" customFormat="1" ht="15.75" customHeight="1">
      <c r="A8" s="128" t="s">
        <v>67</v>
      </c>
    </row>
    <row r="9" spans="1:775" s="88" customFormat="1" ht="108" customHeight="1">
      <c r="A9" s="94" t="s">
        <v>0</v>
      </c>
      <c r="B9" s="95">
        <v>427</v>
      </c>
      <c r="C9" s="87">
        <v>2</v>
      </c>
      <c r="D9" s="95">
        <v>259986</v>
      </c>
      <c r="E9" s="95">
        <f>D9*1.2</f>
        <v>311983.2</v>
      </c>
      <c r="F9" s="98">
        <f t="shared" ref="F9:F14" si="2">E9/12/20</f>
        <v>1299.93</v>
      </c>
      <c r="G9" s="112" t="s">
        <v>19</v>
      </c>
      <c r="H9" s="112">
        <v>1</v>
      </c>
      <c r="I9" s="87">
        <v>26000</v>
      </c>
      <c r="J9" s="102" t="s">
        <v>43</v>
      </c>
      <c r="K9" s="113" t="s">
        <v>49</v>
      </c>
    </row>
    <row r="10" spans="1:775" s="88" customFormat="1" ht="108.75" customHeight="1">
      <c r="A10" s="94" t="s">
        <v>12</v>
      </c>
      <c r="B10" s="95">
        <v>2229</v>
      </c>
      <c r="C10" s="87">
        <v>2</v>
      </c>
      <c r="D10" s="95">
        <v>189133</v>
      </c>
      <c r="E10" s="95">
        <f t="shared" ref="E10:E15" si="3">D10*1.2</f>
        <v>226959.6</v>
      </c>
      <c r="F10" s="98">
        <f t="shared" si="2"/>
        <v>945.66499999999996</v>
      </c>
      <c r="G10" s="112" t="s">
        <v>20</v>
      </c>
      <c r="H10" s="112">
        <v>1</v>
      </c>
      <c r="I10" s="87">
        <v>26000</v>
      </c>
      <c r="J10" s="102" t="s">
        <v>43</v>
      </c>
      <c r="K10" s="113" t="s">
        <v>75</v>
      </c>
    </row>
    <row r="11" spans="1:775" s="88" customFormat="1" ht="132.75" customHeight="1">
      <c r="A11" s="94" t="s">
        <v>13</v>
      </c>
      <c r="B11" s="95">
        <v>448</v>
      </c>
      <c r="C11" s="87">
        <v>2</v>
      </c>
      <c r="D11" s="95">
        <v>190524</v>
      </c>
      <c r="E11" s="95">
        <f t="shared" si="3"/>
        <v>228628.8</v>
      </c>
      <c r="F11" s="98">
        <f t="shared" si="2"/>
        <v>952.61999999999989</v>
      </c>
      <c r="G11" s="112" t="s">
        <v>46</v>
      </c>
      <c r="H11" s="112">
        <v>1</v>
      </c>
      <c r="I11" s="87">
        <v>26000</v>
      </c>
      <c r="J11" s="102" t="s">
        <v>43</v>
      </c>
      <c r="K11" s="114" t="s">
        <v>76</v>
      </c>
    </row>
    <row r="12" spans="1:775" s="88" customFormat="1" ht="185.25" customHeight="1">
      <c r="A12" s="115" t="s">
        <v>18</v>
      </c>
      <c r="B12" s="95">
        <v>3662</v>
      </c>
      <c r="C12" s="87">
        <v>4</v>
      </c>
      <c r="D12" s="95">
        <v>192467</v>
      </c>
      <c r="E12" s="95">
        <f t="shared" si="3"/>
        <v>230960.4</v>
      </c>
      <c r="F12" s="98">
        <f t="shared" si="2"/>
        <v>962.33500000000004</v>
      </c>
      <c r="G12" s="112" t="s">
        <v>41</v>
      </c>
      <c r="H12" s="116">
        <v>3</v>
      </c>
      <c r="I12" s="87">
        <f>H12*26000</f>
        <v>78000</v>
      </c>
      <c r="J12" s="102" t="s">
        <v>43</v>
      </c>
      <c r="K12" s="117" t="s">
        <v>79</v>
      </c>
    </row>
    <row r="13" spans="1:775" s="88" customFormat="1" ht="100.5" customHeight="1">
      <c r="A13" s="94" t="s">
        <v>8</v>
      </c>
      <c r="B13" s="95">
        <v>81</v>
      </c>
      <c r="C13" s="87">
        <v>2</v>
      </c>
      <c r="D13" s="95">
        <v>115690</v>
      </c>
      <c r="E13" s="95">
        <f t="shared" si="3"/>
        <v>138828</v>
      </c>
      <c r="F13" s="98">
        <f t="shared" si="2"/>
        <v>578.45000000000005</v>
      </c>
      <c r="G13" s="102" t="s">
        <v>42</v>
      </c>
      <c r="H13" s="102">
        <v>1</v>
      </c>
      <c r="I13" s="87">
        <v>26000</v>
      </c>
      <c r="J13" s="102" t="s">
        <v>43</v>
      </c>
      <c r="K13" s="114" t="s">
        <v>78</v>
      </c>
    </row>
    <row r="14" spans="1:775" s="88" customFormat="1" ht="118.5" customHeight="1">
      <c r="A14" s="94" t="s">
        <v>10</v>
      </c>
      <c r="B14" s="95">
        <v>1970</v>
      </c>
      <c r="C14" s="87">
        <v>2</v>
      </c>
      <c r="D14" s="95">
        <v>90509</v>
      </c>
      <c r="E14" s="95">
        <f t="shared" si="3"/>
        <v>108610.8</v>
      </c>
      <c r="F14" s="98">
        <f t="shared" si="2"/>
        <v>452.54499999999996</v>
      </c>
      <c r="G14" s="102" t="s">
        <v>21</v>
      </c>
      <c r="H14" s="102">
        <v>1</v>
      </c>
      <c r="I14" s="87">
        <v>26000</v>
      </c>
      <c r="J14" s="102" t="s">
        <v>43</v>
      </c>
      <c r="K14" s="114" t="s">
        <v>77</v>
      </c>
    </row>
    <row r="15" spans="1:775" s="88" customFormat="1" ht="19.5" customHeight="1">
      <c r="A15" s="87" t="s">
        <v>59</v>
      </c>
      <c r="B15" s="105">
        <f>SUM(B9:B14)</f>
        <v>8817</v>
      </c>
      <c r="C15" s="87"/>
      <c r="D15" s="105">
        <f>SUM(D9:D14)</f>
        <v>1038309</v>
      </c>
      <c r="E15" s="95">
        <f t="shared" si="3"/>
        <v>1245970.8</v>
      </c>
      <c r="F15" s="108"/>
      <c r="G15" s="109"/>
      <c r="H15" s="109">
        <v>8</v>
      </c>
      <c r="I15" s="118">
        <f>SUM(I9:I14)</f>
        <v>208000</v>
      </c>
      <c r="J15" s="109"/>
      <c r="K15" s="87"/>
    </row>
    <row r="16" spans="1:775" s="129" customFormat="1" ht="18.75" customHeight="1">
      <c r="A16" s="129" t="s">
        <v>68</v>
      </c>
    </row>
    <row r="17" spans="1:11" s="88" customFormat="1" ht="72" customHeight="1">
      <c r="A17" s="103" t="s">
        <v>7</v>
      </c>
      <c r="B17" s="95">
        <v>1289</v>
      </c>
      <c r="C17" s="104">
        <v>0</v>
      </c>
      <c r="D17" s="97">
        <v>1064</v>
      </c>
      <c r="E17" s="95">
        <f>D17*1.2</f>
        <v>1276.8</v>
      </c>
      <c r="F17" s="98">
        <f>E17/12/20</f>
        <v>5.3199999999999994</v>
      </c>
      <c r="G17" s="87" t="s">
        <v>33</v>
      </c>
      <c r="H17" s="87">
        <v>1</v>
      </c>
      <c r="I17" s="118">
        <v>90000</v>
      </c>
      <c r="J17" s="87" t="s">
        <v>31</v>
      </c>
      <c r="K17" s="119" t="s">
        <v>22</v>
      </c>
    </row>
    <row r="18" spans="1:11" s="88" customFormat="1" ht="16.5" customHeight="1">
      <c r="A18" s="120" t="s">
        <v>57</v>
      </c>
      <c r="B18" s="87"/>
      <c r="C18" s="87"/>
      <c r="D18" s="87"/>
      <c r="E18" s="87"/>
      <c r="F18" s="87"/>
      <c r="G18" s="87"/>
      <c r="H18" s="87"/>
      <c r="I18" s="121">
        <f>I17+I15+I7</f>
        <v>515200</v>
      </c>
      <c r="J18" s="87"/>
      <c r="K18" s="87"/>
    </row>
    <row r="19" spans="1:11" ht="52.5" customHeight="1">
      <c r="A19" s="130" t="s">
        <v>62</v>
      </c>
      <c r="B19" s="130"/>
      <c r="C19" s="130"/>
      <c r="D19" s="130"/>
      <c r="E19" s="130"/>
      <c r="F19" s="130"/>
      <c r="G19" s="130"/>
      <c r="H19" s="130"/>
      <c r="I19" s="130"/>
      <c r="J19" s="130"/>
    </row>
    <row r="20" spans="1:11" ht="16.5" customHeight="1">
      <c r="A20" t="s">
        <v>61</v>
      </c>
    </row>
  </sheetData>
  <mergeCells count="4">
    <mergeCell ref="A3:XFD3"/>
    <mergeCell ref="A8:XFD8"/>
    <mergeCell ref="A16:XFD16"/>
    <mergeCell ref="A19:J19"/>
  </mergeCells>
  <pageMargins left="0.70866141732283472" right="0.70866141732283472" top="0.74803149606299213" bottom="0.74803149606299213" header="0.31496062992125984" footer="0.31496062992125984"/>
  <pageSetup paperSize="9" scale="50"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анализ по оборудованию</vt:lpstr>
      <vt:lpstr>для ГФ по приоритету</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GFBatyrbek</cp:lastModifiedBy>
  <cp:lastPrinted>2013-08-22T05:49:10Z</cp:lastPrinted>
  <dcterms:created xsi:type="dcterms:W3CDTF">2013-02-06T08:24:21Z</dcterms:created>
  <dcterms:modified xsi:type="dcterms:W3CDTF">2013-08-22T05:51:05Z</dcterms:modified>
</cp:coreProperties>
</file>